
<file path=[Content_Types].xml><?xml version="1.0" encoding="utf-8"?>
<Types xmlns="http://schemas.openxmlformats.org/package/2006/content-types">
  <Default Extension="xml" ContentType="application/xml"/>
  <Default Extension="rels" ContentType="application/vnd.openxmlformats-package.relationships+xml"/>
  <Default Extension="png" ContentType="image/png"/>
  <Default Extension="jpeg" ContentType="image/jpeg"/>
  <Override PartName="/xl/_rels/workbook.xml.rels" ContentType="application/vnd.openxmlformats-package.relationships+xml"/>
  <Override PartName="/xl/workbook.xml" ContentType="application/vnd.openxmlformats-officedocument.spreadsheetml.sheet.main+xml"/>
  <Override PartName="/xl/theme/theme1.xml" ContentType="application/vnd.openxmlformats-officedocument.theme+xml"/>
  <Override PartName="/xl/styles.xml" ContentType="application/vnd.openxmlformats-officedocument.spreadsheetml.styl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sharedStrings.xml" ContentType="application/vnd.openxmlformats-officedocument.spreadsheetml.sharedStrings+xml"/>
  <Override PartName="/_rels/.rels" ContentType="application/vnd.openxmlformats-package.relationship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0"/>
  </bookViews>
  <sheets>
    <sheet name="📋 Start Here" sheetId="1" state="visible" r:id="rId3"/>
    <sheet name="📊 Monthly Budget" sheetId="2" state="visible" r:id="rId4"/>
    <sheet name="📅 Annual Planner" sheetId="3" state="visible" r:id="rId5"/>
    <sheet name="💳 Debt Tracker" sheetId="4" state="visible" r:id="rId6"/>
    <sheet name="🇨🇦 Registered Accounts" sheetId="5" state="visible" r:id="rId7"/>
    <sheet name="🎯 Savings Goals" sheetId="6" state="visible" r:id="rId8"/>
    <sheet name="📈 Net Worth" sheetId="7" state="visible" r:id="rId9"/>
  </sheets>
  <calcPr iterateCount="100" refMode="A1" iterate="false" iterateDelta="0.0001"/>
  <extLst>
    <ext xmlns:loext="http://schemas.libreoffice.org/" uri="{7626C862-2A13-11E5-B345-FEFF819CDC9F}">
      <loext:extCalcPr stringRefSyntax="ExcelA1"/>
    </ext>
  </extLst>
</workbook>
</file>

<file path=xl/sharedStrings.xml><?xml version="1.0" encoding="utf-8"?>
<sst xmlns="http://schemas.openxmlformats.org/spreadsheetml/2006/main" count="351" uniqueCount="322">
  <si>
    <t xml:space="preserve">🍁  BudgetingTips.ca</t>
  </si>
  <si>
    <t xml:space="preserve">Canadian Personal Budget Template — 2025–2026</t>
  </si>
  <si>
    <t xml:space="preserve">Built for everyday Canadians. Covers TFSA, RRSP, FHSA, CPP &amp; more.</t>
  </si>
  <si>
    <t xml:space="preserve">WHAT'S IN THIS TEMPLATE</t>
  </si>
  <si>
    <t xml:space="preserve">📊  Monthly Budget</t>
  </si>
  <si>
    <t xml:space="preserve">Enter your income and expenses. See your surplus or deficit instantly.</t>
  </si>
  <si>
    <t xml:space="preserve">📅  Annual Planner</t>
  </si>
  <si>
    <t xml:space="preserve">Plan your full year month by month. Track seasonal expenses.</t>
  </si>
  <si>
    <t xml:space="preserve">💳  Debt Tracker</t>
  </si>
  <si>
    <t xml:space="preserve">List all debts, calculate payoff dates, and compare avalanche vs snowball.</t>
  </si>
  <si>
    <t xml:space="preserve">🇨🇦  Registered Accounts</t>
  </si>
  <si>
    <t xml:space="preserve">Track your TFSA, RRSP, and FHSA contributions against 2025–26 limits.</t>
  </si>
  <si>
    <t xml:space="preserve">🎯  Savings Goals</t>
  </si>
  <si>
    <t xml:space="preserve">Set up to 6 savings goals with target dates and auto-calculated monthly amounts.</t>
  </si>
  <si>
    <t xml:space="preserve">📈  Net Worth Dashboard</t>
  </si>
  <si>
    <t xml:space="preserve">Track your total assets and liabilities with a summary dashboard.</t>
  </si>
  <si>
    <t xml:space="preserve">HOW TO USE THIS TEMPLATE</t>
  </si>
  <si>
    <t xml:space="preserve">Step 1 — Enable editing</t>
  </si>
  <si>
    <t xml:space="preserve">Click "Enable Editing" if Excel shows a yellow bar at the top.</t>
  </si>
  <si>
    <t xml:space="preserve">Step 2 — Start with Monthly Budget</t>
  </si>
  <si>
    <t xml:space="preserve">Go to the 📊 Monthly Budget tab. Enter your monthly take-home income.</t>
  </si>
  <si>
    <t xml:space="preserve">Step 3 — Fill in your expenses</t>
  </si>
  <si>
    <t xml:space="preserve">Enter your actual monthly spending in each category (blue cells = your inputs).</t>
  </si>
  <si>
    <t xml:space="preserve">Step 4 — Check your accounts</t>
  </si>
  <si>
    <t xml:space="preserve">Go to 🇨🇦 Registered Accounts. Enter your TFSA/RRSP balances and contributions.</t>
  </si>
  <si>
    <t xml:space="preserve">Step 5 — Set savings goals</t>
  </si>
  <si>
    <t xml:space="preserve">Go to 🎯 Savings Goals. Name your goals and set target amounts and dates.</t>
  </si>
  <si>
    <t xml:space="preserve">Step 6 — Update monthly</t>
  </si>
  <si>
    <t xml:space="preserve">Come back each month to update your spending and watch your progress.</t>
  </si>
  <si>
    <t xml:space="preserve">COLOUR GUIDE</t>
  </si>
  <si>
    <t xml:space="preserve">🔵  Blue cells</t>
  </si>
  <si>
    <t xml:space="preserve">Your input — enter your numbers here</t>
  </si>
  <si>
    <t xml:space="preserve">⚫  Black cells</t>
  </si>
  <si>
    <t xml:space="preserve">Calculated automatically — do not edit</t>
  </si>
  <si>
    <t xml:space="preserve">🟢  Green totals</t>
  </si>
  <si>
    <t xml:space="preserve">Positive result (surplus, room available, on track)</t>
  </si>
  <si>
    <t xml:space="preserve">🔴  Red totals</t>
  </si>
  <si>
    <t xml:space="preserve">Negative result (deficit, over limit, behind target)</t>
  </si>
  <si>
    <t xml:space="preserve">🟡  Yellow cells</t>
  </si>
  <si>
    <t xml:space="preserve">Important assumption — review before using</t>
  </si>
  <si>
    <t xml:space="preserve">DISCLAIMER</t>
  </si>
  <si>
    <t xml:space="preserve">budgetingtips.ca  |  Follow us on Facebook: facebook.com/BudgetingTips  |  Updated 2025</t>
  </si>
  <si>
    <t xml:space="preserve">📊  MONTHLY BUDGET</t>
  </si>
  <si>
    <t xml:space="preserve">BudgetingTips.ca  |  For the month of:</t>
  </si>
  <si>
    <t xml:space="preserve">March 2026</t>
  </si>
  <si>
    <t xml:space="preserve">🔵 Blue cells = your input    ⚫ Black cells = calculated automatically</t>
  </si>
  <si>
    <t xml:space="preserve">CATEGORY</t>
  </si>
  <si>
    <t xml:space="preserve">BUDGETED</t>
  </si>
  <si>
    <t xml:space="preserve">ACTUAL</t>
  </si>
  <si>
    <t xml:space="preserve">DIFFERENCE</t>
  </si>
  <si>
    <t xml:space="preserve">  INCOME (After-Tax Monthly Take-Home)</t>
  </si>
  <si>
    <t xml:space="preserve">    Employment income (paycheque)</t>
  </si>
  <si>
    <t xml:space="preserve">    Self-employment / freelance</t>
  </si>
  <si>
    <t xml:space="preserve">    Rental income</t>
  </si>
  <si>
    <t xml:space="preserve">    Government benefits (CCB, CERB, EI)</t>
  </si>
  <si>
    <t xml:space="preserve">    Investment income (dividends, interest)</t>
  </si>
  <si>
    <t xml:space="preserve">    Other income</t>
  </si>
  <si>
    <t xml:space="preserve">  TOTAL INCOME</t>
  </si>
  <si>
    <t xml:space="preserve">  NEEDS — Housing, Food &amp; Essentials  (target: ≤ 50% of income)</t>
  </si>
  <si>
    <t xml:space="preserve">    Rent / mortgage payment</t>
  </si>
  <si>
    <t xml:space="preserve">    Property tax (monthly portion)</t>
  </si>
  <si>
    <t xml:space="preserve">    Home / tenant insurance</t>
  </si>
  <si>
    <t xml:space="preserve">    Hydro / electricity</t>
  </si>
  <si>
    <t xml:space="preserve">    Gas / heating</t>
  </si>
  <si>
    <t xml:space="preserve">    Water</t>
  </si>
  <si>
    <t xml:space="preserve">    Internet</t>
  </si>
  <si>
    <t xml:space="preserve">    Cell phone</t>
  </si>
  <si>
    <t xml:space="preserve">    Groceries &amp; household supplies</t>
  </si>
  <si>
    <t xml:space="preserve">    Public transit / TTC / OC Transpo</t>
  </si>
  <si>
    <t xml:space="preserve">    Car payment</t>
  </si>
  <si>
    <t xml:space="preserve">    Gas for vehicle</t>
  </si>
  <si>
    <t xml:space="preserve">    Car insurance</t>
  </si>
  <si>
    <t xml:space="preserve">    Parking</t>
  </si>
  <si>
    <t xml:space="preserve">    Child care / daycare</t>
  </si>
  <si>
    <t xml:space="preserve">    Child support / alimony</t>
  </si>
  <si>
    <t xml:space="preserve">    Prescriptions &amp; medical</t>
  </si>
  <si>
    <t xml:space="preserve">    Life / disability insurance</t>
  </si>
  <si>
    <t xml:space="preserve">    Debt minimum payments</t>
  </si>
  <si>
    <t xml:space="preserve">  TOTAL NEEDS</t>
  </si>
  <si>
    <t xml:space="preserve">Needs as % of income:</t>
  </si>
  <si>
    <t xml:space="preserve">  WANTS — Lifestyle &amp; Discretionary  (target: ≤ 30% of income)</t>
  </si>
  <si>
    <t xml:space="preserve">    Dining out &amp; restaurants</t>
  </si>
  <si>
    <t xml:space="preserve">    Takeout &amp; food delivery</t>
  </si>
  <si>
    <t xml:space="preserve">    Coffee shops</t>
  </si>
  <si>
    <t xml:space="preserve">    Clothing &amp; shoes</t>
  </si>
  <si>
    <t xml:space="preserve">    Personal care (hair, spa, gym)</t>
  </si>
  <si>
    <t xml:space="preserve">    Entertainment (movies, concerts)</t>
  </si>
  <si>
    <t xml:space="preserve">    Streaming subscriptions (Netflix etc)</t>
  </si>
  <si>
    <t xml:space="preserve">    Hobbies &amp; sports</t>
  </si>
  <si>
    <t xml:space="preserve">    Books, games, apps</t>
  </si>
  <si>
    <t xml:space="preserve">    Travel &amp; vacations (monthly set-aside)</t>
  </si>
  <si>
    <t xml:space="preserve">    Gifts &amp; celebrations</t>
  </si>
  <si>
    <t xml:space="preserve">    Pet expenses</t>
  </si>
  <si>
    <t xml:space="preserve">    Alcohol &amp; social</t>
  </si>
  <si>
    <t xml:space="preserve">    Other discretionary</t>
  </si>
  <si>
    <t xml:space="preserve">  TOTAL WANTS</t>
  </si>
  <si>
    <t xml:space="preserve">Wants as % of income:</t>
  </si>
  <si>
    <t xml:space="preserve">  SAVINGS &amp; INVESTING  (target: ≥ 20% of income)</t>
  </si>
  <si>
    <t xml:space="preserve">    Emergency fund</t>
  </si>
  <si>
    <t xml:space="preserve">    TFSA contribution</t>
  </si>
  <si>
    <t xml:space="preserve">    RRSP contribution</t>
  </si>
  <si>
    <t xml:space="preserve">    FHSA contribution (first-time buyer)</t>
  </si>
  <si>
    <t xml:space="preserve">    Non-registered investing</t>
  </si>
  <si>
    <t xml:space="preserve">    Pension / workplace plan</t>
  </si>
  <si>
    <t xml:space="preserve">    Sinking fund — car</t>
  </si>
  <si>
    <t xml:space="preserve">    Sinking fund — home repairs</t>
  </si>
  <si>
    <t xml:space="preserve">    Sinking fund — vacation</t>
  </si>
  <si>
    <t xml:space="preserve">    Education savings (RESP)</t>
  </si>
  <si>
    <t xml:space="preserve">    Other savings goal</t>
  </si>
  <si>
    <t xml:space="preserve">  TOTAL SAVINGS &amp; INVESTING</t>
  </si>
  <si>
    <t xml:space="preserve">Savings rate:</t>
  </si>
  <si>
    <t xml:space="preserve">  MONTHLY SUMMARY</t>
  </si>
  <si>
    <t xml:space="preserve">Total income</t>
  </si>
  <si>
    <t xml:space="preserve">Total expenses</t>
  </si>
  <si>
    <t xml:space="preserve">Total savings</t>
  </si>
  <si>
    <t xml:space="preserve">  MONTHLY SURPLUS / (DEFICIT)</t>
  </si>
  <si>
    <t xml:space="preserve">  50/30/20 SCORECARD</t>
  </si>
  <si>
    <t xml:space="preserve">Needs  (target ≤ 50%)</t>
  </si>
  <si>
    <t xml:space="preserve">≤ 50%</t>
  </si>
  <si>
    <t xml:space="preserve">Wants  (target ≤ 30%)</t>
  </si>
  <si>
    <t xml:space="preserve">≤ 30%</t>
  </si>
  <si>
    <t xml:space="preserve">Savings (target ≥ 20%)</t>
  </si>
  <si>
    <t xml:space="preserve">≥ 20%</t>
  </si>
  <si>
    <t xml:space="preserve">💡 Tip: Blue cells are your inputs. Black cells calculate automatically. TFSA monthly limit: $583/mo ($7,000/yr). RRSP: 18% of prior year income, max $32,490.</t>
  </si>
  <si>
    <t xml:space="preserve">📅  ANNUAL BUDGET PLANNER — 2025</t>
  </si>
  <si>
    <t xml:space="preserve">Jan</t>
  </si>
  <si>
    <t xml:space="preserve">Feb</t>
  </si>
  <si>
    <t xml:space="preserve">Mar</t>
  </si>
  <si>
    <t xml:space="preserve">Apr</t>
  </si>
  <si>
    <t xml:space="preserve">May</t>
  </si>
  <si>
    <t xml:space="preserve">Jun</t>
  </si>
  <si>
    <t xml:space="preserve">Jul</t>
  </si>
  <si>
    <t xml:space="preserve">Aug</t>
  </si>
  <si>
    <t xml:space="preserve">Sep</t>
  </si>
  <si>
    <t xml:space="preserve">Oct</t>
  </si>
  <si>
    <t xml:space="preserve">Nov</t>
  </si>
  <si>
    <t xml:space="preserve">Dec</t>
  </si>
  <si>
    <t xml:space="preserve">TOTAL</t>
  </si>
  <si>
    <t xml:space="preserve">  INCOME</t>
  </si>
  <si>
    <t xml:space="preserve">    Employment</t>
  </si>
  <si>
    <t xml:space="preserve">  NEEDS</t>
  </si>
  <si>
    <t xml:space="preserve">    Housing</t>
  </si>
  <si>
    <t xml:space="preserve">    Utilities</t>
  </si>
  <si>
    <t xml:space="preserve">    Groceries</t>
  </si>
  <si>
    <t xml:space="preserve">    Transport</t>
  </si>
  <si>
    <t xml:space="preserve">    Insurance</t>
  </si>
  <si>
    <t xml:space="preserve">    Debt payments</t>
  </si>
  <si>
    <t xml:space="preserve">    Other needs</t>
  </si>
  <si>
    <t xml:space="preserve">  WANTS</t>
  </si>
  <si>
    <t xml:space="preserve">    Dining out</t>
  </si>
  <si>
    <t xml:space="preserve">    Entertainment</t>
  </si>
  <si>
    <t xml:space="preserve">    Shopping</t>
  </si>
  <si>
    <t xml:space="preserve">    Travel</t>
  </si>
  <si>
    <t xml:space="preserve">    Other wants</t>
  </si>
  <si>
    <t xml:space="preserve">  SAVINGS</t>
  </si>
  <si>
    <t xml:space="preserve">    TFSA</t>
  </si>
  <si>
    <t xml:space="preserve">    RRSP</t>
  </si>
  <si>
    <t xml:space="preserve">    Other savings</t>
  </si>
  <si>
    <t xml:space="preserve">  TOTAL SAVINGS</t>
  </si>
  <si>
    <t xml:space="preserve">  SURPLUS/(DEFICIT)</t>
  </si>
  <si>
    <t xml:space="preserve">💡 Update each month's actual spending. Yellow-highlighted months = current month. All amounts in CAD.</t>
  </si>
  <si>
    <t xml:space="preserve">💳  DEBT TRACKER &amp; PAYOFF PLANNER</t>
  </si>
  <si>
    <t xml:space="preserve">DEBT NAME</t>
  </si>
  <si>
    <t xml:space="preserve">CURRENT BALANCE</t>
  </si>
  <si>
    <t xml:space="preserve">INTEREST RATE</t>
  </si>
  <si>
    <t xml:space="preserve">MINIMUM PAYMENT</t>
  </si>
  <si>
    <t xml:space="preserve">EXTRA PAYMENT</t>
  </si>
  <si>
    <t xml:space="preserve">EST. PAYOFF (MOS)</t>
  </si>
  <si>
    <t xml:space="preserve">TOTAL INTEREST</t>
  </si>
  <si>
    <t xml:space="preserve">Credit card — Visa</t>
  </si>
  <si>
    <t xml:space="preserve">Credit card — Mastercard</t>
  </si>
  <si>
    <t xml:space="preserve">Car loan</t>
  </si>
  <si>
    <t xml:space="preserve">Student loan (OSAP)</t>
  </si>
  <si>
    <t xml:space="preserve">Line of credit</t>
  </si>
  <si>
    <t xml:space="preserve">Personal loan</t>
  </si>
  <si>
    <t xml:space="preserve">Mortgage</t>
  </si>
  <si>
    <t xml:space="preserve">Other debt</t>
  </si>
  <si>
    <t xml:space="preserve">  TOTALS</t>
  </si>
  <si>
    <t xml:space="preserve">  PAYOFF TIPS &amp; CALCULATIONS</t>
  </si>
  <si>
    <t xml:space="preserve">Total debt outstanding:</t>
  </si>
  <si>
    <t xml:space="preserve">Total minimum payments/mo:</t>
  </si>
  <si>
    <t xml:space="preserve">Total extra payments/mo:</t>
  </si>
  <si>
    <t xml:space="preserve">Total interest (estimated):</t>
  </si>
  <si>
    <t xml:space="preserve">💡 Avalanche method: Focus extra payments on highest interest rate debt first (saves most money).
   Snowball method: Focus extra payments on smallest balance first (fastest psychological wins).
   Even $100–$200 extra per month can cut years off your payoff timeline.</t>
  </si>
  <si>
    <t xml:space="preserve">🇨🇦  REGISTERED ACCOUNTS TRACKER — 2025–2026</t>
  </si>
  <si>
    <t xml:space="preserve">ACCOUNT / ITEM</t>
  </si>
  <si>
    <t xml:space="preserve">LIMIT / TARGET</t>
  </si>
  <si>
    <t xml:space="preserve">YOUR FIGURE</t>
  </si>
  <si>
    <t xml:space="preserve">REMAINING / STATUS</t>
  </si>
  <si>
    <t xml:space="preserve">  TAX-FREE SAVINGS ACCOUNT (TFSA)</t>
  </si>
  <si>
    <t xml:space="preserve">    2025 annual contribution limit</t>
  </si>
  <si>
    <t xml:space="preserve">    Your total accumulated room (estimate)</t>
  </si>
  <si>
    <t xml:space="preserve">—</t>
  </si>
  <si>
    <t xml:space="preserve">    Total contributions made (lifetime)</t>
  </si>
  <si>
    <t xml:space="preserve">    Total withdrawals made (lifetime)</t>
  </si>
  <si>
    <t xml:space="preserve">    Current TFSA account value</t>
  </si>
  <si>
    <t xml:space="preserve">    Available TFSA room (estimated)</t>
  </si>
  <si>
    <t xml:space="preserve">Calculated</t>
  </si>
  <si>
    <t xml:space="preserve">    Monthly TFSA target to use room this year</t>
  </si>
  <si>
    <t xml:space="preserve">  REGISTERED RETIREMENT SAVINGS PLAN (RRSP)</t>
  </si>
  <si>
    <t xml:space="preserve">    2025 RRSP contribution limit (max)</t>
  </si>
  <si>
    <t xml:space="preserve">    Your RRSP limit (18% of prior yr income)</t>
  </si>
  <si>
    <t xml:space="preserve">    Contributions made this year</t>
  </si>
  <si>
    <t xml:space="preserve">    Unused RRSP room carried forward</t>
  </si>
  <si>
    <t xml:space="preserve">    Current RRSP account value</t>
  </si>
  <si>
    <t xml:space="preserve">    Your province (for tax estimate)</t>
  </si>
  <si>
    <t xml:space="preserve">Ontario</t>
  </si>
  <si>
    <t xml:space="preserve">    Estimated tax refund on contribution</t>
  </si>
  <si>
    <t xml:space="preserve">Use the RRSP Tax Savings Calculator on the website for your exact refund</t>
  </si>
  <si>
    <t xml:space="preserve">  FIRST HOME SAVINGS ACCOUNT (FHSA) — for first-time buyers</t>
  </si>
  <si>
    <t xml:space="preserve">    2025 annual FHSA limit</t>
  </si>
  <si>
    <t xml:space="preserve">    Lifetime FHSA limit</t>
  </si>
  <si>
    <t xml:space="preserve">    Lifetime contributions made</t>
  </si>
  <si>
    <t xml:space="preserve">    Lifetime FHSA room remaining</t>
  </si>
  <si>
    <t xml:space="preserve">    FHSA account value</t>
  </si>
  <si>
    <t xml:space="preserve">    Eligible first-time buyer? (Yes/No)</t>
  </si>
  <si>
    <t xml:space="preserve">Yes</t>
  </si>
  <si>
    <t xml:space="preserve">  KEY CANADIAN DATES &amp; RULES FOR 2025–2026</t>
  </si>
  <si>
    <t xml:space="preserve">    RRSP contribution deadline (2024 tax year)</t>
  </si>
  <si>
    <t xml:space="preserve">March 3, 2025</t>
  </si>
  <si>
    <t xml:space="preserve">Last day to contribute to RRSP and deduct on 2024 taxes</t>
  </si>
  <si>
    <t xml:space="preserve">    TFSA room resets</t>
  </si>
  <si>
    <t xml:space="preserve">January 1, 2026</t>
  </si>
  <si>
    <t xml:space="preserve">New $7,000 room added January 1 each year</t>
  </si>
  <si>
    <t xml:space="preserve">    FHSA annual limit</t>
  </si>
  <si>
    <t xml:space="preserve">New $8,000 annual room added each year (max $40,000 lifetime)</t>
  </si>
  <si>
    <t xml:space="preserve">    Tax filing deadline</t>
  </si>
  <si>
    <t xml:space="preserve">April 30, 2025</t>
  </si>
  <si>
    <t xml:space="preserve">File your 2024 T1 return by this date</t>
  </si>
  <si>
    <t xml:space="preserve">    CPP maximum pensionable earnings</t>
  </si>
  <si>
    <t xml:space="preserve">$73,200 (2025)</t>
  </si>
  <si>
    <t xml:space="preserve">Employee CPP1 rate: 5.95%</t>
  </si>
  <si>
    <t xml:space="preserve">    EI maximum insurable earnings</t>
  </si>
  <si>
    <t xml:space="preserve">$65,700 (2025)</t>
  </si>
  <si>
    <t xml:space="preserve">Employee EI premium rate: 1.64%</t>
  </si>
  <si>
    <t xml:space="preserve">🎯  SAVINGS GOALS TRACKER</t>
  </si>
  <si>
    <t xml:space="preserve">GOAL NAME</t>
  </si>
  <si>
    <t xml:space="preserve">TARGET AMOUNT</t>
  </si>
  <si>
    <t xml:space="preserve">SAVED SO FAR</t>
  </si>
  <si>
    <t xml:space="preserve">TARGET DATE</t>
  </si>
  <si>
    <t xml:space="preserve">MONTHLY NEEDED</t>
  </si>
  <si>
    <t xml:space="preserve">% COMPLETE</t>
  </si>
  <si>
    <t xml:space="preserve">Emergency Fund (3–6 months)</t>
  </si>
  <si>
    <t xml:space="preserve">Dec 2025</t>
  </si>
  <si>
    <t xml:space="preserve">Down payment — home</t>
  </si>
  <si>
    <t xml:space="preserve">Dec 2027</t>
  </si>
  <si>
    <t xml:space="preserve">New car</t>
  </si>
  <si>
    <t xml:space="preserve">Jun 2026</t>
  </si>
  <si>
    <t xml:space="preserve">Vacation</t>
  </si>
  <si>
    <t xml:space="preserve">Aug 2025</t>
  </si>
  <si>
    <t xml:space="preserve">Home renovation</t>
  </si>
  <si>
    <t xml:space="preserve">Mar 2026</t>
  </si>
  <si>
    <t xml:space="preserve">Education / courses</t>
  </si>
  <si>
    <t xml:space="preserve">Sep 2025</t>
  </si>
  <si>
    <t xml:space="preserve">  GOALS SUMMARY</t>
  </si>
  <si>
    <t xml:space="preserve">Total savings target:</t>
  </si>
  <si>
    <t xml:space="preserve">Total saved so far:</t>
  </si>
  <si>
    <t xml:space="preserve">Total still needed:</t>
  </si>
  <si>
    <t xml:space="preserve">Monthly needed (all goals):</t>
  </si>
  <si>
    <t xml:space="preserve">Overall % complete:</t>
  </si>
  <si>
    <t xml:space="preserve">💡 Add your own goals. Enter the goal name, target amount, and what you've saved so far. The monthly needed column shows how much you need to save each month to hit your target. Update 'Saved So Far' each month to track your progress.</t>
  </si>
  <si>
    <t xml:space="preserve">📈  NET WORTH TRACKER</t>
  </si>
  <si>
    <t xml:space="preserve">CURRENT VALUE</t>
  </si>
  <si>
    <t xml:space="preserve">NOTES / DETAILS</t>
  </si>
  <si>
    <t xml:space="preserve">  ASSETS — What You Own</t>
  </si>
  <si>
    <t xml:space="preserve">  Cash &amp; Liquid Assets</t>
  </si>
  <si>
    <t xml:space="preserve">    Chequing account</t>
  </si>
  <si>
    <t xml:space="preserve">TD / RBC / etc.</t>
  </si>
  <si>
    <t xml:space="preserve">    Savings account</t>
  </si>
  <si>
    <t xml:space="preserve">HISA or savings</t>
  </si>
  <si>
    <t xml:space="preserve">    Cash on hand</t>
  </si>
  <si>
    <t xml:space="preserve">  Registered Accounts</t>
  </si>
  <si>
    <t xml:space="preserve">    TFSA (current value)</t>
  </si>
  <si>
    <t xml:space="preserve">Market value</t>
  </si>
  <si>
    <t xml:space="preserve">    RRSP (current value)</t>
  </si>
  <si>
    <t xml:space="preserve">    FHSA (current value)</t>
  </si>
  <si>
    <t xml:space="preserve">If applicable</t>
  </si>
  <si>
    <t xml:space="preserve">    RESP (current value)</t>
  </si>
  <si>
    <t xml:space="preserve">    Pension / DPSP</t>
  </si>
  <si>
    <t xml:space="preserve">Employer plan</t>
  </si>
  <si>
    <t xml:space="preserve">  Investments</t>
  </si>
  <si>
    <t xml:space="preserve">    Non-registered investments</t>
  </si>
  <si>
    <t xml:space="preserve">Brokerage / Wealthsimple</t>
  </si>
  <si>
    <t xml:space="preserve">    Cryptocurrency</t>
  </si>
  <si>
    <t xml:space="preserve">BTC / ETH / other</t>
  </si>
  <si>
    <t xml:space="preserve">  Real Estate</t>
  </si>
  <si>
    <t xml:space="preserve">    Primary residence (value)</t>
  </si>
  <si>
    <t xml:space="preserve">Estimated market value</t>
  </si>
  <si>
    <t xml:space="preserve">    Rental / investment property</t>
  </si>
  <si>
    <t xml:space="preserve">  Personal Property</t>
  </si>
  <si>
    <t xml:space="preserve">    Vehicle(s)</t>
  </si>
  <si>
    <t xml:space="preserve">Resale value</t>
  </si>
  <si>
    <t xml:space="preserve">    Other valuables</t>
  </si>
  <si>
    <t xml:space="preserve">Jewellery, art, etc.</t>
  </si>
  <si>
    <t xml:space="preserve">  TOTAL ASSETS</t>
  </si>
  <si>
    <t xml:space="preserve">  LIABILITIES — What You Owe</t>
  </si>
  <si>
    <t xml:space="preserve">  Credit Cards</t>
  </si>
  <si>
    <t xml:space="preserve">    Credit card 1</t>
  </si>
  <si>
    <t xml:space="preserve">Visa / Mastercard</t>
  </si>
  <si>
    <t xml:space="preserve">    Credit card 2</t>
  </si>
  <si>
    <t xml:space="preserve">  Loans</t>
  </si>
  <si>
    <t xml:space="preserve">    Car loan</t>
  </si>
  <si>
    <t xml:space="preserve">Balance outstanding</t>
  </si>
  <si>
    <t xml:space="preserve">    Student loan (OSAP / other)</t>
  </si>
  <si>
    <t xml:space="preserve">    Personal loan</t>
  </si>
  <si>
    <t xml:space="preserve">    Line of credit</t>
  </si>
  <si>
    <t xml:space="preserve">  Mortgage</t>
  </si>
  <si>
    <t xml:space="preserve">    Mortgage balance</t>
  </si>
  <si>
    <t xml:space="preserve">Outstanding principal</t>
  </si>
  <si>
    <t xml:space="preserve">    HELOC balance</t>
  </si>
  <si>
    <t xml:space="preserve">Home equity line</t>
  </si>
  <si>
    <t xml:space="preserve">  Other Liabilities</t>
  </si>
  <si>
    <t xml:space="preserve">    Money owed to family/friends</t>
  </si>
  <si>
    <t xml:space="preserve">    Other debt</t>
  </si>
  <si>
    <t xml:space="preserve">  TOTAL LIABILITIES</t>
  </si>
  <si>
    <t xml:space="preserve">  NET WORTH SUMMARY</t>
  </si>
  <si>
    <t xml:space="preserve">Total assets</t>
  </si>
  <si>
    <t xml:space="preserve">Total liabilities</t>
  </si>
  <si>
    <t xml:space="preserve">NET WORTH</t>
  </si>
  <si>
    <t xml:space="preserve">Debt-to-asset ratio</t>
  </si>
  <si>
    <t xml:space="preserve">Assets covering liabilities</t>
  </si>
  <si>
    <t xml:space="preserve">💡 Update this sheet quarterly or when major changes occur (new loan, investment growth, etc.).
   Note: RRSP values are pre-tax — actual net worth after withdrawal would be lower.
   Source: BudgetingTips.ca — 2025 | canada.ca for registered account rules</t>
  </si>
</sst>
</file>

<file path=xl/styles.xml><?xml version="1.0" encoding="utf-8"?>
<styleSheet xmlns="http://schemas.openxmlformats.org/spreadsheetml/2006/main">
  <numFmts count="6">
    <numFmt numFmtId="164" formatCode="General"/>
    <numFmt numFmtId="165" formatCode="\$#,##0;&quot;($&quot;#,##0\);\-"/>
    <numFmt numFmtId="166" formatCode="0.0%;\(0.0%\);\-"/>
    <numFmt numFmtId="167" formatCode="General"/>
    <numFmt numFmtId="168" formatCode="\$#,##0;&quot;($&quot;#,##0\);&quot;✅ Goal met!&quot;"/>
    <numFmt numFmtId="169" formatCode="0.0\x"/>
  </numFmts>
  <fonts count="27">
    <font>
      <sz val="11"/>
      <color theme="1"/>
      <name val="Calibri"/>
      <family val="2"/>
      <charset val="1"/>
    </font>
    <font>
      <sz val="10"/>
      <name val="Arial"/>
      <family val="0"/>
    </font>
    <font>
      <sz val="10"/>
      <name val="Arial"/>
      <family val="0"/>
    </font>
    <font>
      <sz val="10"/>
      <name val="Arial"/>
      <family val="0"/>
    </font>
    <font>
      <b val="true"/>
      <sz val="16"/>
      <color rgb="FF23AAE1"/>
      <name val="Arial"/>
      <family val="0"/>
      <charset val="1"/>
    </font>
    <font>
      <sz val="12"/>
      <color rgb="FFE8EDF2"/>
      <name val="Arial"/>
      <family val="0"/>
      <charset val="1"/>
    </font>
    <font>
      <i val="true"/>
      <sz val="10"/>
      <color rgb="FFA0B4C4"/>
      <name val="Arial"/>
      <family val="0"/>
      <charset val="1"/>
    </font>
    <font>
      <b val="true"/>
      <sz val="10"/>
      <color rgb="FF23AAE1"/>
      <name val="Arial"/>
      <family val="0"/>
      <charset val="1"/>
    </font>
    <font>
      <b val="true"/>
      <sz val="10"/>
      <color rgb="FF2E3A47"/>
      <name val="Arial"/>
      <family val="0"/>
      <charset val="1"/>
    </font>
    <font>
      <sz val="10"/>
      <color rgb="FF2E3A47"/>
      <name val="Arial"/>
      <family val="0"/>
      <charset val="1"/>
    </font>
    <font>
      <i val="true"/>
      <sz val="9"/>
      <color rgb="FF6D6E72"/>
      <name val="Arial"/>
      <family val="0"/>
      <charset val="1"/>
    </font>
    <font>
      <b val="true"/>
      <sz val="12"/>
      <color rgb="FFFFFFFF"/>
      <name val="Arial"/>
      <family val="0"/>
      <charset val="1"/>
    </font>
    <font>
      <i val="true"/>
      <sz val="10"/>
      <color rgb="FF6D6E72"/>
      <name val="Arial"/>
      <family val="0"/>
      <charset val="1"/>
    </font>
    <font>
      <b val="true"/>
      <sz val="10"/>
      <color rgb="FF0000FF"/>
      <name val="Arial"/>
      <family val="0"/>
      <charset val="1"/>
    </font>
    <font>
      <b val="true"/>
      <sz val="9"/>
      <color rgb="FFFFFFFF"/>
      <name val="Arial"/>
      <family val="0"/>
      <charset val="1"/>
    </font>
    <font>
      <b val="true"/>
      <sz val="10"/>
      <color rgb="FFFFFFFF"/>
      <name val="Arial"/>
      <family val="0"/>
      <charset val="1"/>
    </font>
    <font>
      <sz val="10"/>
      <color rgb="FF0000FF"/>
      <name val="Arial"/>
      <family val="0"/>
      <charset val="1"/>
    </font>
    <font>
      <sz val="10"/>
      <color rgb="FF000000"/>
      <name val="Arial"/>
      <family val="0"/>
      <charset val="1"/>
    </font>
    <font>
      <b val="true"/>
      <sz val="10"/>
      <color rgb="FF1E2530"/>
      <name val="Arial"/>
      <family val="0"/>
      <charset val="1"/>
    </font>
    <font>
      <b val="true"/>
      <sz val="11"/>
      <color rgb="FFFFFFFF"/>
      <name val="Arial"/>
      <family val="0"/>
      <charset val="1"/>
    </font>
    <font>
      <sz val="9"/>
      <color rgb="FF2E3A47"/>
      <name val="Arial"/>
      <family val="0"/>
      <charset val="1"/>
    </font>
    <font>
      <sz val="9"/>
      <color rgb="FF0000FF"/>
      <name val="Arial"/>
      <family val="0"/>
      <charset val="1"/>
    </font>
    <font>
      <b val="true"/>
      <sz val="9"/>
      <color rgb="FF1E2530"/>
      <name val="Arial"/>
      <family val="0"/>
      <charset val="1"/>
    </font>
    <font>
      <b val="true"/>
      <sz val="10"/>
      <color rgb="FF000000"/>
      <name val="Arial"/>
      <family val="0"/>
      <charset val="1"/>
    </font>
    <font>
      <b val="true"/>
      <sz val="11"/>
      <color rgb="FF2A6B39"/>
      <name val="Arial"/>
      <family val="0"/>
      <charset val="1"/>
    </font>
    <font>
      <b val="true"/>
      <sz val="11"/>
      <color rgb="FFC0392B"/>
      <name val="Arial"/>
      <family val="0"/>
      <charset val="1"/>
    </font>
    <font>
      <b val="true"/>
      <sz val="14"/>
      <color rgb="FFFFFFFF"/>
      <name val="Arial"/>
      <family val="0"/>
      <charset val="1"/>
    </font>
  </fonts>
  <fills count="11">
    <fill>
      <patternFill patternType="none"/>
    </fill>
    <fill>
      <patternFill patternType="gray125"/>
    </fill>
    <fill>
      <patternFill patternType="solid">
        <fgColor rgb="FF1E2530"/>
        <bgColor rgb="FF2E3A47"/>
      </patternFill>
    </fill>
    <fill>
      <patternFill patternType="solid">
        <fgColor rgb="FFE8EDF2"/>
        <bgColor rgb="FFF0F8FF"/>
      </patternFill>
    </fill>
    <fill>
      <patternFill patternType="solid">
        <fgColor rgb="FFF0F8FF"/>
        <bgColor rgb="FFFFFFFF"/>
      </patternFill>
    </fill>
    <fill>
      <patternFill patternType="solid">
        <fgColor rgb="FF6D6E72"/>
        <bgColor rgb="FF808080"/>
      </patternFill>
    </fill>
    <fill>
      <patternFill patternType="solid">
        <fgColor rgb="FF23AAE1"/>
        <bgColor rgb="FF00CCFF"/>
      </patternFill>
    </fill>
    <fill>
      <patternFill patternType="solid">
        <fgColor rgb="FF2E3A47"/>
        <bgColor rgb="FF1E2530"/>
      </patternFill>
    </fill>
    <fill>
      <patternFill patternType="solid">
        <fgColor rgb="FF2A6B39"/>
        <bgColor rgb="FF008080"/>
      </patternFill>
    </fill>
    <fill>
      <patternFill patternType="solid">
        <fgColor rgb="FF1A7FA8"/>
        <bgColor rgb="FF008080"/>
      </patternFill>
    </fill>
    <fill>
      <patternFill patternType="solid">
        <fgColor rgb="FFC0392B"/>
        <bgColor rgb="FF993366"/>
      </patternFill>
    </fill>
  </fills>
  <borders count="3">
    <border diagonalUp="false" diagonalDown="false">
      <left/>
      <right/>
      <top/>
      <bottom/>
      <diagonal/>
    </border>
    <border diagonalUp="false" diagonalDown="false">
      <left style="thin">
        <color rgb="FFCED5DC"/>
      </left>
      <right style="thin">
        <color rgb="FFCED5DC"/>
      </right>
      <top style="thin">
        <color rgb="FFCED5DC"/>
      </top>
      <bottom style="thin">
        <color rgb="FFCED5DC"/>
      </bottom>
      <diagonal/>
    </border>
    <border diagonalUp="false" diagonalDown="false">
      <left/>
      <right/>
      <top/>
      <bottom style="thin">
        <color rgb="FFCED5DC"/>
      </bottom>
      <diagonal/>
    </border>
  </borders>
  <cellStyleXfs count="20">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cellStyleXfs>
  <cellXfs count="82">
    <xf numFmtId="164" fontId="0" fillId="0" borderId="0" xfId="0" applyFont="false" applyBorder="false" applyAlignment="false" applyProtection="false">
      <alignment horizontal="general" vertical="bottom" textRotation="0" wrapText="false" indent="0" shrinkToFit="false"/>
      <protection locked="true" hidden="false"/>
    </xf>
    <xf numFmtId="164" fontId="0" fillId="0" borderId="0" xfId="0" applyFont="false" applyBorder="false" applyAlignment="true" applyProtection="false">
      <alignment horizontal="general" vertical="bottom" textRotation="0" wrapText="false" indent="0" shrinkToFit="false"/>
      <protection locked="true" hidden="false"/>
    </xf>
    <xf numFmtId="164" fontId="0" fillId="2" borderId="0" xfId="0" applyFont="false" applyBorder="false" applyAlignment="true" applyProtection="false">
      <alignment horizontal="general" vertical="bottom" textRotation="0" wrapText="false" indent="0" shrinkToFit="false"/>
      <protection locked="true" hidden="false"/>
    </xf>
    <xf numFmtId="164" fontId="0" fillId="2" borderId="0" xfId="0" applyFont="false" applyBorder="true" applyAlignment="true" applyProtection="false">
      <alignment horizontal="general" vertical="bottom" textRotation="0" wrapText="false" indent="0" shrinkToFit="false"/>
      <protection locked="true" hidden="false"/>
    </xf>
    <xf numFmtId="164" fontId="4" fillId="2" borderId="0" xfId="0" applyFont="true" applyBorder="true" applyAlignment="true" applyProtection="false">
      <alignment horizontal="left" vertical="center" textRotation="0" wrapText="false" indent="0" shrinkToFit="false"/>
      <protection locked="true" hidden="false"/>
    </xf>
    <xf numFmtId="164" fontId="5" fillId="2" borderId="0" xfId="0" applyFont="true" applyBorder="true" applyAlignment="true" applyProtection="false">
      <alignment horizontal="left" vertical="center" textRotation="0" wrapText="false" indent="0" shrinkToFit="false"/>
      <protection locked="true" hidden="false"/>
    </xf>
    <xf numFmtId="164" fontId="6" fillId="2" borderId="0" xfId="0" applyFont="true" applyBorder="true" applyAlignment="true" applyProtection="false">
      <alignment horizontal="left" vertical="center" textRotation="0" wrapText="false" indent="0" shrinkToFit="false"/>
      <protection locked="true" hidden="false"/>
    </xf>
    <xf numFmtId="164" fontId="7" fillId="3" borderId="0" xfId="0" applyFont="true" applyBorder="true" applyAlignment="true" applyProtection="false">
      <alignment horizontal="left" vertical="center" textRotation="0" wrapText="false" indent="0" shrinkToFit="false"/>
      <protection locked="true" hidden="false"/>
    </xf>
    <xf numFmtId="164" fontId="8" fillId="0" borderId="0" xfId="0" applyFont="true" applyBorder="false" applyAlignment="true" applyProtection="false">
      <alignment horizontal="left" vertical="center" textRotation="0" wrapText="false" indent="0" shrinkToFit="false"/>
      <protection locked="true" hidden="false"/>
    </xf>
    <xf numFmtId="164" fontId="9" fillId="0" borderId="0" xfId="0" applyFont="true" applyBorder="false" applyAlignment="true" applyProtection="false">
      <alignment horizontal="left" vertical="center" textRotation="0" wrapText="true" indent="0" shrinkToFit="false"/>
      <protection locked="true" hidden="false"/>
    </xf>
    <xf numFmtId="164" fontId="10" fillId="0" borderId="0" xfId="0" applyFont="true" applyBorder="true" applyAlignment="true" applyProtection="false">
      <alignment horizontal="center" vertical="center" textRotation="0" wrapText="false" indent="0" shrinkToFit="false"/>
      <protection locked="true" hidden="false"/>
    </xf>
    <xf numFmtId="164" fontId="11" fillId="2" borderId="0" xfId="0" applyFont="true" applyBorder="true" applyAlignment="true" applyProtection="false">
      <alignment horizontal="left" vertical="center" textRotation="0" wrapText="false" indent="0" shrinkToFit="false"/>
      <protection locked="true" hidden="false"/>
    </xf>
    <xf numFmtId="164" fontId="12" fillId="0" borderId="0" xfId="0" applyFont="true" applyBorder="true" applyAlignment="true" applyProtection="false">
      <alignment horizontal="left" vertical="center" textRotation="0" wrapText="false" indent="0" shrinkToFit="false"/>
      <protection locked="true" hidden="false"/>
    </xf>
    <xf numFmtId="164" fontId="13" fillId="4" borderId="0" xfId="0" applyFont="true" applyBorder="true" applyAlignment="true" applyProtection="false">
      <alignment horizontal="right" vertical="center" textRotation="0" wrapText="false" indent="0" shrinkToFit="false"/>
      <protection locked="true" hidden="false"/>
    </xf>
    <xf numFmtId="164" fontId="10" fillId="0" borderId="0" xfId="0" applyFont="true" applyBorder="true" applyAlignment="true" applyProtection="false">
      <alignment horizontal="left" vertical="center" textRotation="0" wrapText="true" indent="0" shrinkToFit="false"/>
      <protection locked="true" hidden="false"/>
    </xf>
    <xf numFmtId="164" fontId="14" fillId="5" borderId="1" xfId="0" applyFont="true" applyBorder="true" applyAlignment="true" applyProtection="false">
      <alignment horizontal="center" vertical="center" textRotation="0" wrapText="false" indent="0" shrinkToFit="false"/>
      <protection locked="true" hidden="false"/>
    </xf>
    <xf numFmtId="164" fontId="15" fillId="6" borderId="0" xfId="0" applyFont="true" applyBorder="true" applyAlignment="true" applyProtection="false">
      <alignment horizontal="left" vertical="center" textRotation="0" wrapText="false" indent="0" shrinkToFit="false"/>
      <protection locked="true" hidden="false"/>
    </xf>
    <xf numFmtId="164" fontId="9" fillId="0" borderId="2" xfId="0" applyFont="true" applyBorder="true" applyAlignment="true" applyProtection="false">
      <alignment horizontal="left" vertical="center" textRotation="0" wrapText="false" indent="0" shrinkToFit="false"/>
      <protection locked="true" hidden="false"/>
    </xf>
    <xf numFmtId="165" fontId="16" fillId="4" borderId="2" xfId="0" applyFont="true" applyBorder="true" applyAlignment="true" applyProtection="false">
      <alignment horizontal="right" vertical="center" textRotation="0" wrapText="false" indent="0" shrinkToFit="false"/>
      <protection locked="true" hidden="false"/>
    </xf>
    <xf numFmtId="165" fontId="17" fillId="0" borderId="2" xfId="0" applyFont="true" applyBorder="true" applyAlignment="true" applyProtection="false">
      <alignment horizontal="right" vertical="center" textRotation="0" wrapText="false" indent="0" shrinkToFit="false"/>
      <protection locked="true" hidden="false"/>
    </xf>
    <xf numFmtId="164" fontId="18" fillId="3" borderId="0" xfId="0" applyFont="true" applyBorder="false" applyAlignment="true" applyProtection="false">
      <alignment horizontal="left" vertical="center" textRotation="0" wrapText="false" indent="0" shrinkToFit="false"/>
      <protection locked="true" hidden="false"/>
    </xf>
    <xf numFmtId="165" fontId="15" fillId="6" borderId="1" xfId="0" applyFont="true" applyBorder="true" applyAlignment="true" applyProtection="false">
      <alignment horizontal="right" vertical="center" textRotation="0" wrapText="false" indent="0" shrinkToFit="false"/>
      <protection locked="true" hidden="false"/>
    </xf>
    <xf numFmtId="165" fontId="15" fillId="5" borderId="1" xfId="0" applyFont="true" applyBorder="true" applyAlignment="true" applyProtection="false">
      <alignment horizontal="right" vertical="center" textRotation="0" wrapText="false" indent="0" shrinkToFit="false"/>
      <protection locked="true" hidden="false"/>
    </xf>
    <xf numFmtId="164" fontId="15" fillId="7" borderId="0" xfId="0" applyFont="true" applyBorder="true" applyAlignment="true" applyProtection="false">
      <alignment horizontal="left" vertical="center" textRotation="0" wrapText="false" indent="0" shrinkToFit="false"/>
      <protection locked="true" hidden="false"/>
    </xf>
    <xf numFmtId="164" fontId="10" fillId="0" borderId="0" xfId="0" applyFont="true" applyBorder="false" applyAlignment="true" applyProtection="false">
      <alignment horizontal="left" vertical="center" textRotation="0" wrapText="true" indent="0" shrinkToFit="false"/>
      <protection locked="true" hidden="false"/>
    </xf>
    <xf numFmtId="166" fontId="18" fillId="0" borderId="2" xfId="0" applyFont="true" applyBorder="true" applyAlignment="true" applyProtection="false">
      <alignment horizontal="center" vertical="center" textRotation="0" wrapText="false" indent="0" shrinkToFit="false"/>
      <protection locked="true" hidden="false"/>
    </xf>
    <xf numFmtId="164" fontId="15" fillId="5" borderId="0" xfId="0" applyFont="true" applyBorder="true" applyAlignment="true" applyProtection="false">
      <alignment horizontal="left" vertical="center" textRotation="0" wrapText="false" indent="0" shrinkToFit="false"/>
      <protection locked="true" hidden="false"/>
    </xf>
    <xf numFmtId="164" fontId="15" fillId="8" borderId="0" xfId="0" applyFont="true" applyBorder="true" applyAlignment="true" applyProtection="false">
      <alignment horizontal="left" vertical="center" textRotation="0" wrapText="false" indent="0" shrinkToFit="false"/>
      <protection locked="true" hidden="false"/>
    </xf>
    <xf numFmtId="164" fontId="15" fillId="2" borderId="0" xfId="0" applyFont="true" applyBorder="true" applyAlignment="true" applyProtection="false">
      <alignment horizontal="left" vertical="center" textRotation="0" wrapText="false" indent="0" shrinkToFit="false"/>
      <protection locked="true" hidden="false"/>
    </xf>
    <xf numFmtId="165" fontId="19" fillId="6" borderId="1" xfId="0" applyFont="true" applyBorder="true" applyAlignment="true" applyProtection="false">
      <alignment horizontal="right" vertical="center" textRotation="0" wrapText="false" indent="0" shrinkToFit="false"/>
      <protection locked="true" hidden="false"/>
    </xf>
    <xf numFmtId="165" fontId="19" fillId="5" borderId="1" xfId="0" applyFont="true" applyBorder="true" applyAlignment="true" applyProtection="false">
      <alignment horizontal="right" vertical="center" textRotation="0" wrapText="false" indent="0" shrinkToFit="false"/>
      <protection locked="true" hidden="false"/>
    </xf>
    <xf numFmtId="164" fontId="15" fillId="9" borderId="0" xfId="0" applyFont="true" applyBorder="true" applyAlignment="true" applyProtection="false">
      <alignment horizontal="left" vertical="center" textRotation="0" wrapText="false" indent="0" shrinkToFit="false"/>
      <protection locked="true" hidden="false"/>
    </xf>
    <xf numFmtId="166" fontId="18" fillId="0" borderId="2" xfId="0" applyFont="true" applyBorder="true" applyAlignment="true" applyProtection="false">
      <alignment horizontal="right" vertical="center" textRotation="0" wrapText="false" indent="0" shrinkToFit="false"/>
      <protection locked="true" hidden="false"/>
    </xf>
    <xf numFmtId="164" fontId="10" fillId="0" borderId="0" xfId="0" applyFont="true" applyBorder="false" applyAlignment="true" applyProtection="false">
      <alignment horizontal="center" vertical="center" textRotation="0" wrapText="false" indent="0" shrinkToFit="false"/>
      <protection locked="true" hidden="false"/>
    </xf>
    <xf numFmtId="164" fontId="14" fillId="5" borderId="0" xfId="0" applyFont="true" applyBorder="false" applyAlignment="true" applyProtection="false">
      <alignment horizontal="left" vertical="center" textRotation="0" wrapText="false" indent="0" shrinkToFit="false"/>
      <protection locked="true" hidden="false"/>
    </xf>
    <xf numFmtId="164" fontId="14" fillId="6" borderId="0" xfId="0" applyFont="true" applyBorder="false" applyAlignment="true" applyProtection="false">
      <alignment horizontal="center" vertical="center" textRotation="0" wrapText="false" indent="0" shrinkToFit="false"/>
      <protection locked="true" hidden="false"/>
    </xf>
    <xf numFmtId="164" fontId="14" fillId="9" borderId="0" xfId="0" applyFont="true" applyBorder="false" applyAlignment="true" applyProtection="false">
      <alignment horizontal="center" vertical="center" textRotation="0" wrapText="false" indent="0" shrinkToFit="false"/>
      <protection locked="true" hidden="false"/>
    </xf>
    <xf numFmtId="164" fontId="14" fillId="2" borderId="0" xfId="0" applyFont="true" applyBorder="false" applyAlignment="true" applyProtection="false">
      <alignment horizontal="center" vertical="center" textRotation="0" wrapText="false" indent="0" shrinkToFit="false"/>
      <protection locked="true" hidden="false"/>
    </xf>
    <xf numFmtId="164" fontId="14" fillId="7" borderId="0" xfId="0" applyFont="true" applyBorder="false" applyAlignment="true" applyProtection="false">
      <alignment horizontal="general" vertical="bottom" textRotation="0" wrapText="false" indent="0" shrinkToFit="false"/>
      <protection locked="true" hidden="false"/>
    </xf>
    <xf numFmtId="164" fontId="20" fillId="0" borderId="0" xfId="0" applyFont="true" applyBorder="false" applyAlignment="true" applyProtection="false">
      <alignment horizontal="left" vertical="center" textRotation="0" wrapText="false" indent="0" shrinkToFit="false"/>
      <protection locked="true" hidden="false"/>
    </xf>
    <xf numFmtId="165" fontId="21" fillId="4" borderId="2" xfId="0" applyFont="true" applyBorder="true" applyAlignment="true" applyProtection="false">
      <alignment horizontal="right" vertical="center" textRotation="0" wrapText="false" indent="0" shrinkToFit="false"/>
      <protection locked="true" hidden="false"/>
    </xf>
    <xf numFmtId="165" fontId="22" fillId="0" borderId="0" xfId="0" applyFont="true" applyBorder="false" applyAlignment="true" applyProtection="false">
      <alignment horizontal="right" vertical="center" textRotation="0" wrapText="false" indent="0" shrinkToFit="false"/>
      <protection locked="true" hidden="false"/>
    </xf>
    <xf numFmtId="164" fontId="14" fillId="6" borderId="0" xfId="0" applyFont="true" applyBorder="false" applyAlignment="true" applyProtection="false">
      <alignment horizontal="general" vertical="bottom" textRotation="0" wrapText="false" indent="0" shrinkToFit="false"/>
      <protection locked="true" hidden="false"/>
    </xf>
    <xf numFmtId="165" fontId="14" fillId="6" borderId="0" xfId="0" applyFont="true" applyBorder="false" applyAlignment="true" applyProtection="false">
      <alignment horizontal="right" vertical="center" textRotation="0" wrapText="false" indent="0" shrinkToFit="false"/>
      <protection locked="true" hidden="false"/>
    </xf>
    <xf numFmtId="165" fontId="15" fillId="6" borderId="0" xfId="0" applyFont="true" applyBorder="false" applyAlignment="true" applyProtection="false">
      <alignment horizontal="right" vertical="center" textRotation="0" wrapText="false" indent="0" shrinkToFit="false"/>
      <protection locked="true" hidden="false"/>
    </xf>
    <xf numFmtId="165" fontId="14" fillId="7" borderId="0" xfId="0" applyFont="true" applyBorder="false" applyAlignment="true" applyProtection="false">
      <alignment horizontal="right" vertical="center" textRotation="0" wrapText="false" indent="0" shrinkToFit="false"/>
      <protection locked="true" hidden="false"/>
    </xf>
    <xf numFmtId="165" fontId="15" fillId="7" borderId="0" xfId="0" applyFont="true" applyBorder="false" applyAlignment="true" applyProtection="false">
      <alignment horizontal="right" vertical="center" textRotation="0" wrapText="false" indent="0" shrinkToFit="false"/>
      <protection locked="true" hidden="false"/>
    </xf>
    <xf numFmtId="164" fontId="14" fillId="5" borderId="0" xfId="0" applyFont="true" applyBorder="false" applyAlignment="true" applyProtection="false">
      <alignment horizontal="general" vertical="bottom" textRotation="0" wrapText="false" indent="0" shrinkToFit="false"/>
      <protection locked="true" hidden="false"/>
    </xf>
    <xf numFmtId="165" fontId="14" fillId="5" borderId="0" xfId="0" applyFont="true" applyBorder="false" applyAlignment="true" applyProtection="false">
      <alignment horizontal="right" vertical="center" textRotation="0" wrapText="false" indent="0" shrinkToFit="false"/>
      <protection locked="true" hidden="false"/>
    </xf>
    <xf numFmtId="165" fontId="15" fillId="5" borderId="0" xfId="0" applyFont="true" applyBorder="false" applyAlignment="true" applyProtection="false">
      <alignment horizontal="right" vertical="center" textRotation="0" wrapText="false" indent="0" shrinkToFit="false"/>
      <protection locked="true" hidden="false"/>
    </xf>
    <xf numFmtId="164" fontId="14" fillId="8" borderId="0" xfId="0" applyFont="true" applyBorder="false" applyAlignment="true" applyProtection="false">
      <alignment horizontal="general" vertical="bottom" textRotation="0" wrapText="false" indent="0" shrinkToFit="false"/>
      <protection locked="true" hidden="false"/>
    </xf>
    <xf numFmtId="165" fontId="14" fillId="8" borderId="0" xfId="0" applyFont="true" applyBorder="false" applyAlignment="true" applyProtection="false">
      <alignment horizontal="right" vertical="center" textRotation="0" wrapText="false" indent="0" shrinkToFit="false"/>
      <protection locked="true" hidden="false"/>
    </xf>
    <xf numFmtId="165" fontId="15" fillId="8" borderId="0" xfId="0" applyFont="true" applyBorder="false" applyAlignment="true" applyProtection="false">
      <alignment horizontal="right" vertical="center" textRotation="0" wrapText="false" indent="0" shrinkToFit="false"/>
      <protection locked="true" hidden="false"/>
    </xf>
    <xf numFmtId="164" fontId="14" fillId="2" borderId="0" xfId="0" applyFont="true" applyBorder="false" applyAlignment="true" applyProtection="false">
      <alignment horizontal="general" vertical="bottom" textRotation="0" wrapText="false" indent="0" shrinkToFit="false"/>
      <protection locked="true" hidden="false"/>
    </xf>
    <xf numFmtId="165" fontId="14" fillId="2" borderId="0" xfId="0" applyFont="true" applyBorder="false" applyAlignment="true" applyProtection="false">
      <alignment horizontal="right" vertical="center" textRotation="0" wrapText="false" indent="0" shrinkToFit="false"/>
      <protection locked="true" hidden="false"/>
    </xf>
    <xf numFmtId="164" fontId="14" fillId="5" borderId="1" xfId="0" applyFont="true" applyBorder="true" applyAlignment="true" applyProtection="false">
      <alignment horizontal="center" vertical="center" textRotation="0" wrapText="true" indent="0" shrinkToFit="false"/>
      <protection locked="true" hidden="false"/>
    </xf>
    <xf numFmtId="166" fontId="16" fillId="4" borderId="2" xfId="0" applyFont="true" applyBorder="true" applyAlignment="true" applyProtection="false">
      <alignment horizontal="right" vertical="center" textRotation="0" wrapText="false" indent="0" shrinkToFit="false"/>
      <protection locked="true" hidden="false"/>
    </xf>
    <xf numFmtId="167" fontId="17" fillId="0" borderId="2" xfId="0" applyFont="true" applyBorder="true" applyAlignment="true" applyProtection="false">
      <alignment horizontal="center" vertical="center" textRotation="0" wrapText="false" indent="0" shrinkToFit="false"/>
      <protection locked="true" hidden="false"/>
    </xf>
    <xf numFmtId="165" fontId="9" fillId="0" borderId="2" xfId="0" applyFont="true" applyBorder="true" applyAlignment="true" applyProtection="false">
      <alignment horizontal="right" vertical="center" textRotation="0" wrapText="false" indent="0" shrinkToFit="false"/>
      <protection locked="true" hidden="false"/>
    </xf>
    <xf numFmtId="164" fontId="0" fillId="0" borderId="2" xfId="0" applyFont="false" applyBorder="true" applyAlignment="true" applyProtection="false">
      <alignment horizontal="general" vertical="bottom" textRotation="0" wrapText="false" indent="0" shrinkToFit="false"/>
      <protection locked="true" hidden="false"/>
    </xf>
    <xf numFmtId="164" fontId="0" fillId="0" borderId="0" xfId="0" applyFont="true" applyBorder="false" applyAlignment="true" applyProtection="false">
      <alignment horizontal="center" vertical="center" textRotation="0" wrapText="false" indent="0" shrinkToFit="false"/>
      <protection locked="true" hidden="false"/>
    </xf>
    <xf numFmtId="165" fontId="23" fillId="0" borderId="2" xfId="0" applyFont="true" applyBorder="true" applyAlignment="true" applyProtection="false">
      <alignment horizontal="right" vertical="center" textRotation="0" wrapText="false" indent="0" shrinkToFit="false"/>
      <protection locked="true" hidden="false"/>
    </xf>
    <xf numFmtId="164" fontId="23" fillId="0" borderId="2" xfId="0" applyFont="true" applyBorder="true" applyAlignment="true" applyProtection="false">
      <alignment horizontal="center" vertical="center" textRotation="0" wrapText="false" indent="0" shrinkToFit="false"/>
      <protection locked="true" hidden="false"/>
    </xf>
    <xf numFmtId="164" fontId="16" fillId="4" borderId="2" xfId="0" applyFont="true" applyBorder="true" applyAlignment="true" applyProtection="false">
      <alignment horizontal="left" vertical="center" textRotation="0" wrapText="false" indent="0" shrinkToFit="false"/>
      <protection locked="true" hidden="false"/>
    </xf>
    <xf numFmtId="164" fontId="10" fillId="0" borderId="2" xfId="0" applyFont="true" applyBorder="true" applyAlignment="true" applyProtection="false">
      <alignment horizontal="left" vertical="center" textRotation="0" wrapText="true" indent="0" shrinkToFit="false"/>
      <protection locked="true" hidden="false"/>
    </xf>
    <xf numFmtId="164" fontId="7" fillId="0" borderId="2" xfId="0" applyFont="true" applyBorder="true" applyAlignment="true" applyProtection="false">
      <alignment horizontal="center" vertical="center" textRotation="0" wrapText="false" indent="0" shrinkToFit="false"/>
      <protection locked="true" hidden="false"/>
    </xf>
    <xf numFmtId="164" fontId="16" fillId="4" borderId="2" xfId="0" applyFont="true" applyBorder="true" applyAlignment="true" applyProtection="false">
      <alignment horizontal="center" vertical="center" textRotation="0" wrapText="false" indent="0" shrinkToFit="false"/>
      <protection locked="true" hidden="false"/>
    </xf>
    <xf numFmtId="168" fontId="23" fillId="0" borderId="2" xfId="0" applyFont="true" applyBorder="true" applyAlignment="true" applyProtection="false">
      <alignment horizontal="right" vertical="center" textRotation="0" wrapText="false" indent="0" shrinkToFit="false"/>
      <protection locked="true" hidden="false"/>
    </xf>
    <xf numFmtId="166" fontId="23" fillId="0" borderId="2" xfId="0" applyFont="true" applyBorder="true" applyAlignment="true" applyProtection="false">
      <alignment horizontal="center" vertical="center" textRotation="0" wrapText="false" indent="0" shrinkToFit="false"/>
      <protection locked="true" hidden="false"/>
    </xf>
    <xf numFmtId="166" fontId="17" fillId="0" borderId="2" xfId="0" applyFont="true" applyBorder="true" applyAlignment="true" applyProtection="false">
      <alignment horizontal="right" vertical="center" textRotation="0" wrapText="false" indent="0" shrinkToFit="false"/>
      <protection locked="true" hidden="false"/>
    </xf>
    <xf numFmtId="164" fontId="0" fillId="3" borderId="0" xfId="0" applyFont="false" applyBorder="false" applyAlignment="true" applyProtection="false">
      <alignment horizontal="general" vertical="bottom" textRotation="0" wrapText="false" indent="0" shrinkToFit="false"/>
      <protection locked="true" hidden="false"/>
    </xf>
    <xf numFmtId="164" fontId="10" fillId="0" borderId="2" xfId="0" applyFont="true" applyBorder="true" applyAlignment="true" applyProtection="false">
      <alignment horizontal="left" vertical="center" textRotation="0" wrapText="false" indent="0" shrinkToFit="false"/>
      <protection locked="true" hidden="false"/>
    </xf>
    <xf numFmtId="165" fontId="15" fillId="8" borderId="1" xfId="0" applyFont="true" applyBorder="true" applyAlignment="true" applyProtection="false">
      <alignment horizontal="right" vertical="center" textRotation="0" wrapText="false" indent="0" shrinkToFit="false"/>
      <protection locked="true" hidden="false"/>
    </xf>
    <xf numFmtId="164" fontId="0" fillId="8" borderId="0" xfId="0" applyFont="false" applyBorder="false" applyAlignment="true" applyProtection="false">
      <alignment horizontal="general" vertical="bottom" textRotation="0" wrapText="false" indent="0" shrinkToFit="false"/>
      <protection locked="true" hidden="false"/>
    </xf>
    <xf numFmtId="164" fontId="15" fillId="10" borderId="0" xfId="0" applyFont="true" applyBorder="true" applyAlignment="true" applyProtection="false">
      <alignment horizontal="left" vertical="center" textRotation="0" wrapText="false" indent="0" shrinkToFit="false"/>
      <protection locked="true" hidden="false"/>
    </xf>
    <xf numFmtId="165" fontId="15" fillId="10" borderId="1" xfId="0" applyFont="true" applyBorder="true" applyAlignment="true" applyProtection="false">
      <alignment horizontal="right" vertical="center" textRotation="0" wrapText="false" indent="0" shrinkToFit="false"/>
      <protection locked="true" hidden="false"/>
    </xf>
    <xf numFmtId="164" fontId="0" fillId="10" borderId="0" xfId="0" applyFont="false" applyBorder="false" applyAlignment="true" applyProtection="false">
      <alignment horizontal="general" vertical="bottom" textRotation="0" wrapText="false" indent="0" shrinkToFit="false"/>
      <protection locked="true" hidden="false"/>
    </xf>
    <xf numFmtId="165" fontId="24" fillId="0" borderId="2" xfId="0" applyFont="true" applyBorder="true" applyAlignment="true" applyProtection="false">
      <alignment horizontal="right" vertical="center" textRotation="0" wrapText="false" indent="0" shrinkToFit="false"/>
      <protection locked="true" hidden="false"/>
    </xf>
    <xf numFmtId="165" fontId="25" fillId="0" borderId="2" xfId="0" applyFont="true" applyBorder="true" applyAlignment="true" applyProtection="false">
      <alignment horizontal="right" vertical="center" textRotation="0" wrapText="false" indent="0" shrinkToFit="false"/>
      <protection locked="true" hidden="false"/>
    </xf>
    <xf numFmtId="165" fontId="26" fillId="6" borderId="1" xfId="0" applyFont="true" applyBorder="true" applyAlignment="true" applyProtection="false">
      <alignment horizontal="right" vertical="center" textRotation="0" wrapText="false" indent="0" shrinkToFit="false"/>
      <protection locked="true" hidden="false"/>
    </xf>
    <xf numFmtId="166" fontId="23" fillId="0" borderId="2" xfId="0" applyFont="true" applyBorder="true" applyAlignment="true" applyProtection="false">
      <alignment horizontal="right" vertical="center" textRotation="0" wrapText="false" indent="0" shrinkToFit="false"/>
      <protection locked="true" hidden="false"/>
    </xf>
    <xf numFmtId="169" fontId="23" fillId="0" borderId="2" xfId="0" applyFont="true" applyBorder="true" applyAlignment="true" applyProtection="false">
      <alignment horizontal="right" vertical="center" textRotation="0" wrapText="false" indent="0" shrinkToFit="false"/>
      <protection locked="true" hidden="false"/>
    </xf>
  </cellXfs>
  <cellStyles count="6">
    <cellStyle name="Normal" xfId="0" builtinId="0"/>
    <cellStyle name="Comma" xfId="15" builtinId="3"/>
    <cellStyle name="Comma [0]" xfId="16" builtinId="6"/>
    <cellStyle name="Currency" xfId="17" builtinId="4"/>
    <cellStyle name="Currency [0]" xfId="18" builtinId="7"/>
    <cellStyle name="Percent" xfId="19" builtinId="5"/>
  </cellStyles>
  <colors>
    <indexedColors>
      <rgbColor rgb="FF000000"/>
      <rgbColor rgb="FFFFFFFF"/>
      <rgbColor rgb="FFFF0000"/>
      <rgbColor rgb="FF00FF00"/>
      <rgbColor rgb="FF0000FF"/>
      <rgbColor rgb="FFFFFF00"/>
      <rgbColor rgb="FFFF00FF"/>
      <rgbColor rgb="FF00FFFF"/>
      <rgbColor rgb="FF800000"/>
      <rgbColor rgb="FF2A6B39"/>
      <rgbColor rgb="FF000080"/>
      <rgbColor rgb="FF808000"/>
      <rgbColor rgb="FF800080"/>
      <rgbColor rgb="FF1A7FA8"/>
      <rgbColor rgb="FFA0B4C4"/>
      <rgbColor rgb="FF808080"/>
      <rgbColor rgb="FF9999FF"/>
      <rgbColor rgb="FF993366"/>
      <rgbColor rgb="FFF0F8FF"/>
      <rgbColor rgb="FFE8EDF2"/>
      <rgbColor rgb="FF660066"/>
      <rgbColor rgb="FFFF8080"/>
      <rgbColor rgb="FF0066CC"/>
      <rgbColor rgb="FFCED5DC"/>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23AAE1"/>
      <rgbColor rgb="FF99CC00"/>
      <rgbColor rgb="FFFFCC00"/>
      <rgbColor rgb="FFFF9900"/>
      <rgbColor rgb="FFFF6600"/>
      <rgbColor rgb="FF6D6E72"/>
      <rgbColor rgb="FF969696"/>
      <rgbColor rgb="FF003366"/>
      <rgbColor rgb="FF339966"/>
      <rgbColor rgb="FF003300"/>
      <rgbColor rgb="FF1E2530"/>
      <rgbColor rgb="FFC0392B"/>
      <rgbColor rgb="FF993366"/>
      <rgbColor rgb="FF333399"/>
      <rgbColor rgb="FF2E3A47"/>
    </indexedColors>
  </colors>
</styleSheet>
</file>

<file path=xl/_rels/workbook.xml.rels><?xml version="1.0" encoding="UTF-8"?>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worksheet" Target="worksheets/sheet1.xml"/><Relationship Id="rId4" Type="http://schemas.openxmlformats.org/officeDocument/2006/relationships/worksheet" Target="worksheets/sheet2.xml"/><Relationship Id="rId5" Type="http://schemas.openxmlformats.org/officeDocument/2006/relationships/worksheet" Target="worksheets/sheet3.xml"/><Relationship Id="rId6" Type="http://schemas.openxmlformats.org/officeDocument/2006/relationships/worksheet" Target="worksheets/sheet4.xml"/><Relationship Id="rId7" Type="http://schemas.openxmlformats.org/officeDocument/2006/relationships/worksheet" Target="worksheets/sheet5.xml"/><Relationship Id="rId8" Type="http://schemas.openxmlformats.org/officeDocument/2006/relationships/worksheet" Target="worksheets/sheet6.xml"/><Relationship Id="rId9" Type="http://schemas.openxmlformats.org/officeDocument/2006/relationships/worksheet" Target="worksheets/sheet7.xml"/><Relationship Id="rId10" Type="http://schemas.openxmlformats.org/officeDocument/2006/relationships/sharedStrings" Target="sharedStrings.xml"/>
</Relationships>
</file>

<file path=xl/theme/theme1.xml><?xml version="1.0" encoding="utf-8"?>
<a:theme xmlns:a="http://schemas.openxmlformats.org/drawingml/2006/main" xmlns:r="http://schemas.openxmlformats.org/officeDocument/2006/relationships" name="Office Theme">
  <a:themeElements>
    <a:clrScheme name="Office">
      <a:dk1>
        <a:srgbClr val="000000"/>
      </a:dk1>
      <a:lt1>
        <a:srgbClr val="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itchFamily="0" charset="1"/>
        <a:ea typeface=""/>
        <a:cs typeface=""/>
      </a:majorFont>
      <a:minorFont>
        <a:latin typeface="Calibri" pitchFamily="0" charset="1"/>
        <a:ea typeface=""/>
        <a:cs typeface=""/>
      </a:minorFont>
    </a:fontScheme>
    <a:fmtScheme>
      <a:fillStyleLst>
        <a:solidFill>
          <a:schemeClr val="phClr"/>
        </a:solidFill>
        <a:gradFill>
          <a:gsLst>
            <a:gs pos="0">
              <a:schemeClr val="phClr">
                <a:tint val="50000"/>
              </a:schemeClr>
            </a:gs>
            <a:gs pos="35000">
              <a:schemeClr val="phClr">
                <a:tint val="37000"/>
              </a:schemeClr>
            </a:gs>
            <a:gs pos="100000">
              <a:schemeClr val="phClr">
                <a:tint val="15000"/>
              </a:schemeClr>
            </a:gs>
          </a:gsLst>
          <a:lin ang="16200000" scaled="1"/>
          <a:tileRect l="0" t="0" r="0" b="0"/>
        </a:gradFill>
        <a:gradFill>
          <a:gsLst>
            <a:gs pos="0">
              <a:schemeClr val="phClr">
                <a:shade val="51000"/>
              </a:schemeClr>
            </a:gs>
            <a:gs pos="80000">
              <a:schemeClr val="phClr">
                <a:shade val="93000"/>
              </a:schemeClr>
            </a:gs>
            <a:gs pos="100000">
              <a:schemeClr val="phClr">
                <a:shade val="94000"/>
              </a:schemeClr>
            </a:gs>
          </a:gsLst>
          <a:lin ang="16200000" scaled="0"/>
          <a:tileRect l="0" t="0" r="0" b="0"/>
        </a:gradFill>
      </a:fillStyleLst>
      <a:lnStyleLst>
        <a:ln w="9525" cap="flat" cmpd="sng" algn="ctr">
          <a:prstDash val="solid"/>
        </a:ln>
        <a:ln w="25400" cap="flat" cmpd="sng" algn="ctr">
          <a:prstDash val="solid"/>
        </a:ln>
        <a:ln w="38100" cap="flat" cmpd="sng" algn="ctr">
          <a:prstDash val="solid"/>
        </a:ln>
      </a:lnStyleLst>
      <a:effectStyleLst>
        <a:effectStyle>
          <a:effectLst/>
        </a:effectStyle>
        <a:effectStyle>
          <a:effectLst/>
        </a:effectStyle>
        <a:effectStyle>
          <a:effectLst/>
        </a:effectStyle>
      </a:effectStyleLst>
      <a:bgFillStyleLst>
        <a:solidFill>
          <a:schemeClr val="phClr"/>
        </a:solidFill>
        <a:gradFill>
          <a:gsLst>
            <a:gs pos="0">
              <a:schemeClr val="phClr">
                <a:tint val="40000"/>
              </a:schemeClr>
            </a:gs>
            <a:gs pos="40000">
              <a:schemeClr val="phClr">
                <a:tint val="45000"/>
                <a:shade val="99000"/>
              </a:schemeClr>
            </a:gs>
            <a:gs pos="100000">
              <a:schemeClr val="phClr">
                <a:shade val="20000"/>
              </a:schemeClr>
            </a:gs>
          </a:gsLst>
          <a:path path="circle">
            <a:fillToRect l="50000" t="-80000" r="50000" b="180000"/>
          </a:path>
          <a:tileRect l="0" t="0" r="0" b="0"/>
        </a:gradFill>
        <a:gradFill>
          <a:gsLst>
            <a:gs pos="0">
              <a:schemeClr val="phClr">
                <a:tint val="80000"/>
              </a:schemeClr>
            </a:gs>
            <a:gs pos="100000">
              <a:schemeClr val="phClr">
                <a:shade val="30000"/>
              </a:schemeClr>
            </a:gs>
          </a:gsLst>
          <a:path path="circle">
            <a:fillToRect l="50000" t="50000" r="50000" b="50000"/>
          </a:path>
          <a:tileRect l="0" t="0" r="0" b="0"/>
        </a:gradFill>
      </a:bgFillStyleLst>
    </a:fmtScheme>
  </a:themeElemen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D38"/>
  <sheetViews>
    <sheetView showFormulas="false" showGridLines="false" showRowColHeaders="true" showZeros="true" rightToLeft="false" tabSelected="true" showOutlineSymbols="true" defaultGridColor="true" view="normal" topLeftCell="A1" colorId="64" zoomScale="100" zoomScaleNormal="100" zoomScalePageLayoutView="100" workbookViewId="0">
      <selection pane="topLeft" activeCell="A1" activeCellId="0" sqref="A1"/>
    </sheetView>
  </sheetViews>
  <sheetFormatPr defaultColWidth="8.6796875" defaultRowHeight="15" zeroHeight="false" outlineLevelRow="0" outlineLevelCol="0"/>
  <cols>
    <col collapsed="false" customWidth="true" hidden="false" outlineLevel="0" max="1" min="1" style="1" width="4"/>
    <col collapsed="false" customWidth="true" hidden="false" outlineLevel="0" max="2" min="2" style="1" width="32"/>
    <col collapsed="false" customWidth="true" hidden="false" outlineLevel="0" max="3" min="3" style="1" width="55"/>
    <col collapsed="false" customWidth="true" hidden="false" outlineLevel="0" max="4" min="4" style="1" width="4"/>
  </cols>
  <sheetData>
    <row r="1" customFormat="false" ht="7.5" hidden="false" customHeight="true" outlineLevel="0" collapsed="false"/>
    <row r="2" customFormat="false" ht="15" hidden="false" customHeight="true" outlineLevel="0" collapsed="false">
      <c r="A2" s="2"/>
      <c r="B2" s="3"/>
      <c r="C2" s="3"/>
      <c r="D2" s="2"/>
    </row>
    <row r="3" customFormat="false" ht="30" hidden="false" customHeight="true" outlineLevel="0" collapsed="false">
      <c r="A3" s="2"/>
      <c r="B3" s="4" t="s">
        <v>0</v>
      </c>
      <c r="C3" s="4"/>
      <c r="D3" s="2"/>
    </row>
    <row r="4" customFormat="false" ht="21.75" hidden="false" customHeight="true" outlineLevel="0" collapsed="false">
      <c r="A4" s="2"/>
      <c r="B4" s="5" t="s">
        <v>1</v>
      </c>
      <c r="C4" s="5"/>
      <c r="D4" s="2"/>
    </row>
    <row r="5" customFormat="false" ht="18" hidden="false" customHeight="true" outlineLevel="0" collapsed="false">
      <c r="A5" s="2"/>
      <c r="B5" s="6" t="s">
        <v>2</v>
      </c>
      <c r="C5" s="6"/>
      <c r="D5" s="2"/>
    </row>
    <row r="6" customFormat="false" ht="9.75" hidden="false" customHeight="true" outlineLevel="0" collapsed="false">
      <c r="A6" s="2"/>
      <c r="B6" s="2"/>
      <c r="C6" s="2"/>
      <c r="D6" s="2"/>
    </row>
    <row r="7" customFormat="false" ht="9.75" hidden="false" customHeight="true" outlineLevel="0" collapsed="false">
      <c r="A7" s="2"/>
      <c r="B7" s="2"/>
      <c r="C7" s="2"/>
      <c r="D7" s="2"/>
    </row>
    <row r="8" customFormat="false" ht="9.75" hidden="false" customHeight="true" outlineLevel="0" collapsed="false">
      <c r="A8" s="2"/>
      <c r="B8" s="2"/>
      <c r="C8" s="2"/>
      <c r="D8" s="2"/>
    </row>
    <row r="9" customFormat="false" ht="9.75" hidden="false" customHeight="true" outlineLevel="0" collapsed="false">
      <c r="A9" s="2"/>
      <c r="B9" s="2"/>
      <c r="C9" s="2"/>
      <c r="D9" s="2"/>
    </row>
    <row r="10" customFormat="false" ht="13.5" hidden="false" customHeight="true" outlineLevel="0" collapsed="false"/>
    <row r="11" customFormat="false" ht="21.75" hidden="false" customHeight="true" outlineLevel="0" collapsed="false">
      <c r="B11" s="7" t="s">
        <v>3</v>
      </c>
      <c r="C11" s="7"/>
    </row>
    <row r="12" customFormat="false" ht="18" hidden="false" customHeight="true" outlineLevel="0" collapsed="false">
      <c r="B12" s="8" t="s">
        <v>4</v>
      </c>
      <c r="C12" s="9" t="s">
        <v>5</v>
      </c>
    </row>
    <row r="13" customFormat="false" ht="18" hidden="false" customHeight="true" outlineLevel="0" collapsed="false">
      <c r="B13" s="8" t="s">
        <v>6</v>
      </c>
      <c r="C13" s="9" t="s">
        <v>7</v>
      </c>
    </row>
    <row r="14" customFormat="false" ht="18" hidden="false" customHeight="true" outlineLevel="0" collapsed="false">
      <c r="B14" s="8" t="s">
        <v>8</v>
      </c>
      <c r="C14" s="9" t="s">
        <v>9</v>
      </c>
    </row>
    <row r="15" customFormat="false" ht="18" hidden="false" customHeight="true" outlineLevel="0" collapsed="false">
      <c r="B15" s="8" t="s">
        <v>10</v>
      </c>
      <c r="C15" s="9" t="s">
        <v>11</v>
      </c>
    </row>
    <row r="16" customFormat="false" ht="18" hidden="false" customHeight="true" outlineLevel="0" collapsed="false">
      <c r="B16" s="8" t="s">
        <v>12</v>
      </c>
      <c r="C16" s="9" t="s">
        <v>13</v>
      </c>
    </row>
    <row r="17" customFormat="false" ht="18" hidden="false" customHeight="true" outlineLevel="0" collapsed="false">
      <c r="B17" s="8" t="s">
        <v>14</v>
      </c>
      <c r="C17" s="9" t="s">
        <v>15</v>
      </c>
    </row>
    <row r="18" customFormat="false" ht="6" hidden="false" customHeight="true" outlineLevel="0" collapsed="false"/>
    <row r="19" customFormat="false" ht="21.75" hidden="false" customHeight="true" outlineLevel="0" collapsed="false">
      <c r="B19" s="7" t="s">
        <v>16</v>
      </c>
      <c r="C19" s="7"/>
    </row>
    <row r="20" customFormat="false" ht="18" hidden="false" customHeight="true" outlineLevel="0" collapsed="false">
      <c r="B20" s="8" t="s">
        <v>17</v>
      </c>
      <c r="C20" s="9" t="s">
        <v>18</v>
      </c>
    </row>
    <row r="21" customFormat="false" ht="18" hidden="false" customHeight="true" outlineLevel="0" collapsed="false">
      <c r="B21" s="8" t="s">
        <v>19</v>
      </c>
      <c r="C21" s="9" t="s">
        <v>20</v>
      </c>
    </row>
    <row r="22" customFormat="false" ht="18" hidden="false" customHeight="true" outlineLevel="0" collapsed="false">
      <c r="B22" s="8" t="s">
        <v>21</v>
      </c>
      <c r="C22" s="9" t="s">
        <v>22</v>
      </c>
    </row>
    <row r="23" customFormat="false" ht="18" hidden="false" customHeight="true" outlineLevel="0" collapsed="false">
      <c r="B23" s="8" t="s">
        <v>23</v>
      </c>
      <c r="C23" s="9" t="s">
        <v>24</v>
      </c>
    </row>
    <row r="24" customFormat="false" ht="18" hidden="false" customHeight="true" outlineLevel="0" collapsed="false">
      <c r="B24" s="8" t="s">
        <v>25</v>
      </c>
      <c r="C24" s="9" t="s">
        <v>26</v>
      </c>
    </row>
    <row r="25" customFormat="false" ht="18" hidden="false" customHeight="true" outlineLevel="0" collapsed="false">
      <c r="B25" s="8" t="s">
        <v>27</v>
      </c>
      <c r="C25" s="9" t="s">
        <v>28</v>
      </c>
    </row>
    <row r="26" customFormat="false" ht="6" hidden="false" customHeight="true" outlineLevel="0" collapsed="false"/>
    <row r="27" customFormat="false" ht="21.75" hidden="false" customHeight="true" outlineLevel="0" collapsed="false">
      <c r="B27" s="7" t="s">
        <v>29</v>
      </c>
      <c r="C27" s="7"/>
    </row>
    <row r="28" customFormat="false" ht="18" hidden="false" customHeight="true" outlineLevel="0" collapsed="false">
      <c r="B28" s="8" t="s">
        <v>30</v>
      </c>
      <c r="C28" s="9" t="s">
        <v>31</v>
      </c>
    </row>
    <row r="29" customFormat="false" ht="18" hidden="false" customHeight="true" outlineLevel="0" collapsed="false">
      <c r="B29" s="8" t="s">
        <v>32</v>
      </c>
      <c r="C29" s="9" t="s">
        <v>33</v>
      </c>
    </row>
    <row r="30" customFormat="false" ht="18" hidden="false" customHeight="true" outlineLevel="0" collapsed="false">
      <c r="B30" s="8" t="s">
        <v>34</v>
      </c>
      <c r="C30" s="9" t="s">
        <v>35</v>
      </c>
    </row>
    <row r="31" customFormat="false" ht="18" hidden="false" customHeight="true" outlineLevel="0" collapsed="false">
      <c r="B31" s="8" t="s">
        <v>36</v>
      </c>
      <c r="C31" s="9" t="s">
        <v>37</v>
      </c>
    </row>
    <row r="32" customFormat="false" ht="18" hidden="false" customHeight="true" outlineLevel="0" collapsed="false">
      <c r="B32" s="8" t="s">
        <v>38</v>
      </c>
      <c r="C32" s="9" t="s">
        <v>39</v>
      </c>
    </row>
    <row r="33" customFormat="false" ht="6" hidden="false" customHeight="true" outlineLevel="0" collapsed="false"/>
    <row r="34" customFormat="false" ht="21.75" hidden="false" customHeight="true" outlineLevel="0" collapsed="false">
      <c r="B34" s="7" t="s">
        <v>40</v>
      </c>
      <c r="C34" s="7"/>
    </row>
    <row r="35" customFormat="false" ht="6" hidden="false" customHeight="true" outlineLevel="0" collapsed="false"/>
    <row r="37" customFormat="false" ht="12" hidden="false" customHeight="true" outlineLevel="0" collapsed="false"/>
    <row r="38" customFormat="false" ht="15" hidden="false" customHeight="true" outlineLevel="0" collapsed="false">
      <c r="B38" s="10" t="s">
        <v>41</v>
      </c>
      <c r="C38" s="10"/>
    </row>
  </sheetData>
  <mergeCells count="9">
    <mergeCell ref="B2:C2"/>
    <mergeCell ref="B3:C3"/>
    <mergeCell ref="B4:C4"/>
    <mergeCell ref="B5:C5"/>
    <mergeCell ref="B11:C11"/>
    <mergeCell ref="B19:C19"/>
    <mergeCell ref="B27:C27"/>
    <mergeCell ref="B34:C34"/>
    <mergeCell ref="B38:C38"/>
  </mergeCells>
  <printOptions headings="false" gridLines="false" gridLinesSet="true" horizontalCentered="false" verticalCentered="false"/>
  <pageMargins left="0.75" right="0.75" top="1" bottom="1"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B1:E82"/>
  <sheetViews>
    <sheetView showFormulas="false" showGridLines="fals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8.6796875" defaultRowHeight="15" zeroHeight="false" outlineLevelRow="0" outlineLevelCol="0"/>
  <cols>
    <col collapsed="false" customWidth="true" hidden="false" outlineLevel="0" max="1" min="1" style="1" width="2"/>
    <col collapsed="false" customWidth="true" hidden="false" outlineLevel="0" max="2" min="2" style="1" width="34"/>
    <col collapsed="false" customWidth="true" hidden="false" outlineLevel="0" max="5" min="3" style="1" width="16"/>
    <col collapsed="false" customWidth="true" hidden="false" outlineLevel="0" max="6" min="6" style="1" width="2"/>
  </cols>
  <sheetData>
    <row r="1" customFormat="false" ht="7.5" hidden="false" customHeight="true" outlineLevel="0" collapsed="false"/>
    <row r="2" customFormat="false" ht="27.75" hidden="false" customHeight="true" outlineLevel="0" collapsed="false">
      <c r="B2" s="11" t="s">
        <v>42</v>
      </c>
      <c r="C2" s="11"/>
      <c r="D2" s="11"/>
      <c r="E2" s="11"/>
    </row>
    <row r="3" customFormat="false" ht="18" hidden="false" customHeight="true" outlineLevel="0" collapsed="false">
      <c r="B3" s="12" t="s">
        <v>43</v>
      </c>
      <c r="C3" s="12"/>
      <c r="D3" s="13" t="s">
        <v>44</v>
      </c>
      <c r="E3" s="13"/>
    </row>
    <row r="4" customFormat="false" ht="15.75" hidden="false" customHeight="true" outlineLevel="0" collapsed="false">
      <c r="B4" s="14" t="s">
        <v>45</v>
      </c>
      <c r="C4" s="14"/>
      <c r="D4" s="14"/>
      <c r="E4" s="14"/>
    </row>
    <row r="5" customFormat="false" ht="19.5" hidden="false" customHeight="true" outlineLevel="0" collapsed="false">
      <c r="B5" s="15" t="s">
        <v>46</v>
      </c>
      <c r="C5" s="15" t="s">
        <v>47</v>
      </c>
      <c r="D5" s="15" t="s">
        <v>48</v>
      </c>
      <c r="E5" s="15" t="s">
        <v>49</v>
      </c>
    </row>
    <row r="6" customFormat="false" ht="19.5" hidden="false" customHeight="true" outlineLevel="0" collapsed="false">
      <c r="B6" s="16" t="s">
        <v>50</v>
      </c>
      <c r="C6" s="16"/>
      <c r="D6" s="16"/>
      <c r="E6" s="16"/>
    </row>
    <row r="7" customFormat="false" ht="16.5" hidden="false" customHeight="true" outlineLevel="0" collapsed="false">
      <c r="B7" s="17" t="s">
        <v>51</v>
      </c>
      <c r="C7" s="18" t="n">
        <v>4500</v>
      </c>
      <c r="D7" s="18" t="n">
        <v>4500</v>
      </c>
      <c r="E7" s="19" t="n">
        <f aca="false">D7-C7</f>
        <v>0</v>
      </c>
    </row>
    <row r="8" customFormat="false" ht="16.5" hidden="false" customHeight="true" outlineLevel="0" collapsed="false">
      <c r="B8" s="17" t="s">
        <v>52</v>
      </c>
      <c r="C8" s="18" t="n">
        <v>0</v>
      </c>
      <c r="D8" s="18" t="n">
        <v>0</v>
      </c>
      <c r="E8" s="19" t="n">
        <f aca="false">D8-C8</f>
        <v>0</v>
      </c>
    </row>
    <row r="9" customFormat="false" ht="16.5" hidden="false" customHeight="true" outlineLevel="0" collapsed="false">
      <c r="B9" s="17" t="s">
        <v>53</v>
      </c>
      <c r="C9" s="18" t="n">
        <v>0</v>
      </c>
      <c r="D9" s="18" t="n">
        <v>0</v>
      </c>
      <c r="E9" s="19" t="n">
        <f aca="false">D9-C9</f>
        <v>0</v>
      </c>
    </row>
    <row r="10" customFormat="false" ht="16.5" hidden="false" customHeight="true" outlineLevel="0" collapsed="false">
      <c r="B10" s="17" t="s">
        <v>54</v>
      </c>
      <c r="C10" s="18" t="n">
        <v>0</v>
      </c>
      <c r="D10" s="18" t="n">
        <v>0</v>
      </c>
      <c r="E10" s="19" t="n">
        <f aca="false">D10-C10</f>
        <v>0</v>
      </c>
    </row>
    <row r="11" customFormat="false" ht="16.5" hidden="false" customHeight="true" outlineLevel="0" collapsed="false">
      <c r="B11" s="17" t="s">
        <v>55</v>
      </c>
      <c r="C11" s="18" t="n">
        <v>0</v>
      </c>
      <c r="D11" s="18" t="n">
        <v>0</v>
      </c>
      <c r="E11" s="19" t="n">
        <f aca="false">D11-C11</f>
        <v>0</v>
      </c>
    </row>
    <row r="12" customFormat="false" ht="16.5" hidden="false" customHeight="true" outlineLevel="0" collapsed="false">
      <c r="B12" s="17" t="s">
        <v>56</v>
      </c>
      <c r="C12" s="18" t="n">
        <v>0</v>
      </c>
      <c r="D12" s="18" t="n">
        <v>0</v>
      </c>
      <c r="E12" s="19" t="n">
        <f aca="false">D12-C12</f>
        <v>0</v>
      </c>
    </row>
    <row r="13" customFormat="false" ht="19.5" hidden="false" customHeight="true" outlineLevel="0" collapsed="false">
      <c r="B13" s="20" t="s">
        <v>57</v>
      </c>
      <c r="C13" s="21" t="n">
        <f aca="false">SUM(C7:C12)</f>
        <v>4500</v>
      </c>
      <c r="D13" s="21" t="n">
        <f aca="false">SUM(D7:D12)</f>
        <v>4500</v>
      </c>
      <c r="E13" s="22" t="n">
        <f aca="false">D13-C13</f>
        <v>0</v>
      </c>
    </row>
    <row r="15" customFormat="false" ht="19.5" hidden="false" customHeight="true" outlineLevel="0" collapsed="false">
      <c r="B15" s="23" t="s">
        <v>58</v>
      </c>
      <c r="C15" s="23"/>
      <c r="D15" s="23"/>
      <c r="E15" s="23"/>
    </row>
    <row r="16" customFormat="false" ht="16.5" hidden="false" customHeight="true" outlineLevel="0" collapsed="false">
      <c r="B16" s="17" t="s">
        <v>59</v>
      </c>
      <c r="C16" s="18" t="n">
        <v>1600</v>
      </c>
      <c r="D16" s="18" t="n">
        <v>1600</v>
      </c>
      <c r="E16" s="19" t="n">
        <f aca="false">D16-C16</f>
        <v>0</v>
      </c>
    </row>
    <row r="17" customFormat="false" ht="16.5" hidden="false" customHeight="true" outlineLevel="0" collapsed="false">
      <c r="B17" s="17" t="s">
        <v>60</v>
      </c>
      <c r="C17" s="18" t="n">
        <v>0</v>
      </c>
      <c r="D17" s="18" t="n">
        <v>0</v>
      </c>
      <c r="E17" s="19" t="n">
        <f aca="false">D17-C17</f>
        <v>0</v>
      </c>
    </row>
    <row r="18" customFormat="false" ht="16.5" hidden="false" customHeight="true" outlineLevel="0" collapsed="false">
      <c r="B18" s="17" t="s">
        <v>61</v>
      </c>
      <c r="C18" s="18" t="n">
        <v>80</v>
      </c>
      <c r="D18" s="18" t="n">
        <v>80</v>
      </c>
      <c r="E18" s="19" t="n">
        <f aca="false">D18-C18</f>
        <v>0</v>
      </c>
    </row>
    <row r="19" customFormat="false" ht="16.5" hidden="false" customHeight="true" outlineLevel="0" collapsed="false">
      <c r="B19" s="17" t="s">
        <v>62</v>
      </c>
      <c r="C19" s="18" t="n">
        <v>90</v>
      </c>
      <c r="D19" s="18" t="n">
        <v>90</v>
      </c>
      <c r="E19" s="19" t="n">
        <f aca="false">D19-C19</f>
        <v>0</v>
      </c>
    </row>
    <row r="20" customFormat="false" ht="16.5" hidden="false" customHeight="true" outlineLevel="0" collapsed="false">
      <c r="B20" s="17" t="s">
        <v>63</v>
      </c>
      <c r="C20" s="18" t="n">
        <v>70</v>
      </c>
      <c r="D20" s="18" t="n">
        <v>70</v>
      </c>
      <c r="E20" s="19" t="n">
        <f aca="false">D20-C20</f>
        <v>0</v>
      </c>
    </row>
    <row r="21" customFormat="false" ht="16.5" hidden="false" customHeight="true" outlineLevel="0" collapsed="false">
      <c r="B21" s="17" t="s">
        <v>64</v>
      </c>
      <c r="C21" s="18" t="n">
        <v>30</v>
      </c>
      <c r="D21" s="18" t="n">
        <v>30</v>
      </c>
      <c r="E21" s="19" t="n">
        <f aca="false">D21-C21</f>
        <v>0</v>
      </c>
    </row>
    <row r="22" customFormat="false" ht="16.5" hidden="false" customHeight="true" outlineLevel="0" collapsed="false">
      <c r="B22" s="17" t="s">
        <v>65</v>
      </c>
      <c r="C22" s="18" t="n">
        <v>70</v>
      </c>
      <c r="D22" s="18" t="n">
        <v>70</v>
      </c>
      <c r="E22" s="19" t="n">
        <f aca="false">D22-C22</f>
        <v>0</v>
      </c>
    </row>
    <row r="23" customFormat="false" ht="16.5" hidden="false" customHeight="true" outlineLevel="0" collapsed="false">
      <c r="B23" s="17" t="s">
        <v>66</v>
      </c>
      <c r="C23" s="18" t="n">
        <v>65</v>
      </c>
      <c r="D23" s="18" t="n">
        <v>65</v>
      </c>
      <c r="E23" s="19" t="n">
        <f aca="false">D23-C23</f>
        <v>0</v>
      </c>
    </row>
    <row r="24" customFormat="false" ht="16.5" hidden="false" customHeight="true" outlineLevel="0" collapsed="false">
      <c r="B24" s="17" t="s">
        <v>67</v>
      </c>
      <c r="C24" s="18" t="n">
        <v>500</v>
      </c>
      <c r="D24" s="18" t="n">
        <v>500</v>
      </c>
      <c r="E24" s="19" t="n">
        <f aca="false">D24-C24</f>
        <v>0</v>
      </c>
    </row>
    <row r="25" customFormat="false" ht="16.5" hidden="false" customHeight="true" outlineLevel="0" collapsed="false">
      <c r="B25" s="17" t="s">
        <v>68</v>
      </c>
      <c r="C25" s="18" t="n">
        <v>120</v>
      </c>
      <c r="D25" s="18" t="n">
        <v>120</v>
      </c>
      <c r="E25" s="19" t="n">
        <f aca="false">D25-C25</f>
        <v>0</v>
      </c>
    </row>
    <row r="26" customFormat="false" ht="16.5" hidden="false" customHeight="true" outlineLevel="0" collapsed="false">
      <c r="B26" s="17" t="s">
        <v>69</v>
      </c>
      <c r="C26" s="18" t="n">
        <v>0</v>
      </c>
      <c r="D26" s="18" t="n">
        <v>0</v>
      </c>
      <c r="E26" s="19" t="n">
        <f aca="false">D26-C26</f>
        <v>0</v>
      </c>
    </row>
    <row r="27" customFormat="false" ht="16.5" hidden="false" customHeight="true" outlineLevel="0" collapsed="false">
      <c r="B27" s="17" t="s">
        <v>70</v>
      </c>
      <c r="C27" s="18" t="n">
        <v>150</v>
      </c>
      <c r="D27" s="18" t="n">
        <v>150</v>
      </c>
      <c r="E27" s="19" t="n">
        <f aca="false">D27-C27</f>
        <v>0</v>
      </c>
    </row>
    <row r="28" customFormat="false" ht="16.5" hidden="false" customHeight="true" outlineLevel="0" collapsed="false">
      <c r="B28" s="17" t="s">
        <v>71</v>
      </c>
      <c r="C28" s="18" t="n">
        <v>180</v>
      </c>
      <c r="D28" s="18" t="n">
        <v>180</v>
      </c>
      <c r="E28" s="19" t="n">
        <f aca="false">D28-C28</f>
        <v>0</v>
      </c>
    </row>
    <row r="29" customFormat="false" ht="16.5" hidden="false" customHeight="true" outlineLevel="0" collapsed="false">
      <c r="B29" s="17" t="s">
        <v>72</v>
      </c>
      <c r="C29" s="18" t="n">
        <v>0</v>
      </c>
      <c r="D29" s="18" t="n">
        <v>0</v>
      </c>
      <c r="E29" s="19" t="n">
        <f aca="false">D29-C29</f>
        <v>0</v>
      </c>
    </row>
    <row r="30" customFormat="false" ht="16.5" hidden="false" customHeight="true" outlineLevel="0" collapsed="false">
      <c r="B30" s="17" t="s">
        <v>73</v>
      </c>
      <c r="C30" s="18" t="n">
        <v>0</v>
      </c>
      <c r="D30" s="18" t="n">
        <v>0</v>
      </c>
      <c r="E30" s="19" t="n">
        <f aca="false">D30-C30</f>
        <v>0</v>
      </c>
    </row>
    <row r="31" customFormat="false" ht="16.5" hidden="false" customHeight="true" outlineLevel="0" collapsed="false">
      <c r="B31" s="17" t="s">
        <v>74</v>
      </c>
      <c r="C31" s="18" t="n">
        <v>0</v>
      </c>
      <c r="D31" s="18" t="n">
        <v>0</v>
      </c>
      <c r="E31" s="19" t="n">
        <f aca="false">D31-C31</f>
        <v>0</v>
      </c>
    </row>
    <row r="32" customFormat="false" ht="16.5" hidden="false" customHeight="true" outlineLevel="0" collapsed="false">
      <c r="B32" s="17" t="s">
        <v>75</v>
      </c>
      <c r="C32" s="18" t="n">
        <v>50</v>
      </c>
      <c r="D32" s="18" t="n">
        <v>50</v>
      </c>
      <c r="E32" s="19" t="n">
        <f aca="false">D32-C32</f>
        <v>0</v>
      </c>
    </row>
    <row r="33" customFormat="false" ht="16.5" hidden="false" customHeight="true" outlineLevel="0" collapsed="false">
      <c r="B33" s="17" t="s">
        <v>76</v>
      </c>
      <c r="C33" s="18" t="n">
        <v>0</v>
      </c>
      <c r="D33" s="18" t="n">
        <v>0</v>
      </c>
      <c r="E33" s="19" t="n">
        <f aca="false">D33-C33</f>
        <v>0</v>
      </c>
    </row>
    <row r="34" customFormat="false" ht="16.5" hidden="false" customHeight="true" outlineLevel="0" collapsed="false">
      <c r="B34" s="17" t="s">
        <v>77</v>
      </c>
      <c r="C34" s="18" t="n">
        <v>200</v>
      </c>
      <c r="D34" s="18" t="n">
        <v>200</v>
      </c>
      <c r="E34" s="19" t="n">
        <f aca="false">D34-C34</f>
        <v>0</v>
      </c>
    </row>
    <row r="35" customFormat="false" ht="19.5" hidden="false" customHeight="true" outlineLevel="0" collapsed="false">
      <c r="B35" s="20" t="s">
        <v>78</v>
      </c>
      <c r="C35" s="21" t="n">
        <f aca="false">SUM(C16:C34)</f>
        <v>3205</v>
      </c>
      <c r="D35" s="21" t="n">
        <f aca="false">SUM(D16:D34)</f>
        <v>3205</v>
      </c>
      <c r="E35" s="22" t="n">
        <f aca="false">D35-C35</f>
        <v>0</v>
      </c>
    </row>
    <row r="36" customFormat="false" ht="15.75" hidden="false" customHeight="true" outlineLevel="0" collapsed="false">
      <c r="B36" s="24" t="s">
        <v>79</v>
      </c>
      <c r="C36" s="25" t="n">
        <f aca="false">IF(C13&gt;0,C35/C13,0)</f>
        <v>0.712222222222222</v>
      </c>
      <c r="D36" s="25" t="n">
        <f aca="false">IF(D13&gt;0,D35/D13,0)</f>
        <v>0.712222222222222</v>
      </c>
    </row>
    <row r="38" customFormat="false" ht="19.5" hidden="false" customHeight="true" outlineLevel="0" collapsed="false">
      <c r="B38" s="26" t="s">
        <v>80</v>
      </c>
      <c r="C38" s="26"/>
      <c r="D38" s="26"/>
      <c r="E38" s="26"/>
    </row>
    <row r="39" customFormat="false" ht="16.5" hidden="false" customHeight="true" outlineLevel="0" collapsed="false">
      <c r="B39" s="17" t="s">
        <v>81</v>
      </c>
      <c r="C39" s="18" t="n">
        <v>200</v>
      </c>
      <c r="D39" s="18" t="n">
        <v>200</v>
      </c>
      <c r="E39" s="19" t="n">
        <f aca="false">D39-C39</f>
        <v>0</v>
      </c>
    </row>
    <row r="40" customFormat="false" ht="16.5" hidden="false" customHeight="true" outlineLevel="0" collapsed="false">
      <c r="B40" s="17" t="s">
        <v>82</v>
      </c>
      <c r="C40" s="18" t="n">
        <v>80</v>
      </c>
      <c r="D40" s="18" t="n">
        <v>80</v>
      </c>
      <c r="E40" s="19" t="n">
        <f aca="false">D40-C40</f>
        <v>0</v>
      </c>
    </row>
    <row r="41" customFormat="false" ht="16.5" hidden="false" customHeight="true" outlineLevel="0" collapsed="false">
      <c r="B41" s="17" t="s">
        <v>83</v>
      </c>
      <c r="C41" s="18" t="n">
        <v>60</v>
      </c>
      <c r="D41" s="18" t="n">
        <v>60</v>
      </c>
      <c r="E41" s="19" t="n">
        <f aca="false">D41-C41</f>
        <v>0</v>
      </c>
    </row>
    <row r="42" customFormat="false" ht="16.5" hidden="false" customHeight="true" outlineLevel="0" collapsed="false">
      <c r="B42" s="17" t="s">
        <v>84</v>
      </c>
      <c r="C42" s="18" t="n">
        <v>100</v>
      </c>
      <c r="D42" s="18" t="n">
        <v>100</v>
      </c>
      <c r="E42" s="19" t="n">
        <f aca="false">D42-C42</f>
        <v>0</v>
      </c>
    </row>
    <row r="43" customFormat="false" ht="16.5" hidden="false" customHeight="true" outlineLevel="0" collapsed="false">
      <c r="B43" s="17" t="s">
        <v>85</v>
      </c>
      <c r="C43" s="18" t="n">
        <v>80</v>
      </c>
      <c r="D43" s="18" t="n">
        <v>80</v>
      </c>
      <c r="E43" s="19" t="n">
        <f aca="false">D43-C43</f>
        <v>0</v>
      </c>
    </row>
    <row r="44" customFormat="false" ht="16.5" hidden="false" customHeight="true" outlineLevel="0" collapsed="false">
      <c r="B44" s="17" t="s">
        <v>86</v>
      </c>
      <c r="C44" s="18" t="n">
        <v>60</v>
      </c>
      <c r="D44" s="18" t="n">
        <v>60</v>
      </c>
      <c r="E44" s="19" t="n">
        <f aca="false">D44-C44</f>
        <v>0</v>
      </c>
    </row>
    <row r="45" customFormat="false" ht="16.5" hidden="false" customHeight="true" outlineLevel="0" collapsed="false">
      <c r="B45" s="17" t="s">
        <v>87</v>
      </c>
      <c r="C45" s="18" t="n">
        <v>35</v>
      </c>
      <c r="D45" s="18" t="n">
        <v>35</v>
      </c>
      <c r="E45" s="19" t="n">
        <f aca="false">D45-C45</f>
        <v>0</v>
      </c>
    </row>
    <row r="46" customFormat="false" ht="16.5" hidden="false" customHeight="true" outlineLevel="0" collapsed="false">
      <c r="B46" s="17" t="s">
        <v>88</v>
      </c>
      <c r="C46" s="18" t="n">
        <v>50</v>
      </c>
      <c r="D46" s="18" t="n">
        <v>50</v>
      </c>
      <c r="E46" s="19" t="n">
        <f aca="false">D46-C46</f>
        <v>0</v>
      </c>
    </row>
    <row r="47" customFormat="false" ht="16.5" hidden="false" customHeight="true" outlineLevel="0" collapsed="false">
      <c r="B47" s="17" t="s">
        <v>89</v>
      </c>
      <c r="C47" s="18" t="n">
        <v>20</v>
      </c>
      <c r="D47" s="18" t="n">
        <v>20</v>
      </c>
      <c r="E47" s="19" t="n">
        <f aca="false">D47-C47</f>
        <v>0</v>
      </c>
    </row>
    <row r="48" customFormat="false" ht="16.5" hidden="false" customHeight="true" outlineLevel="0" collapsed="false">
      <c r="B48" s="17" t="s">
        <v>90</v>
      </c>
      <c r="C48" s="18" t="n">
        <v>150</v>
      </c>
      <c r="D48" s="18" t="n">
        <v>150</v>
      </c>
      <c r="E48" s="19" t="n">
        <f aca="false">D48-C48</f>
        <v>0</v>
      </c>
    </row>
    <row r="49" customFormat="false" ht="16.5" hidden="false" customHeight="true" outlineLevel="0" collapsed="false">
      <c r="B49" s="17" t="s">
        <v>91</v>
      </c>
      <c r="C49" s="18" t="n">
        <v>50</v>
      </c>
      <c r="D49" s="18" t="n">
        <v>50</v>
      </c>
      <c r="E49" s="19" t="n">
        <f aca="false">D49-C49</f>
        <v>0</v>
      </c>
    </row>
    <row r="50" customFormat="false" ht="16.5" hidden="false" customHeight="true" outlineLevel="0" collapsed="false">
      <c r="B50" s="17" t="s">
        <v>92</v>
      </c>
      <c r="C50" s="18" t="n">
        <v>0</v>
      </c>
      <c r="D50" s="18" t="n">
        <v>0</v>
      </c>
      <c r="E50" s="19" t="n">
        <f aca="false">D50-C50</f>
        <v>0</v>
      </c>
    </row>
    <row r="51" customFormat="false" ht="16.5" hidden="false" customHeight="true" outlineLevel="0" collapsed="false">
      <c r="B51" s="17" t="s">
        <v>93</v>
      </c>
      <c r="C51" s="18" t="n">
        <v>50</v>
      </c>
      <c r="D51" s="18" t="n">
        <v>50</v>
      </c>
      <c r="E51" s="19" t="n">
        <f aca="false">D51-C51</f>
        <v>0</v>
      </c>
    </row>
    <row r="52" customFormat="false" ht="16.5" hidden="false" customHeight="true" outlineLevel="0" collapsed="false">
      <c r="B52" s="17" t="s">
        <v>94</v>
      </c>
      <c r="C52" s="18" t="n">
        <v>0</v>
      </c>
      <c r="D52" s="18" t="n">
        <v>0</v>
      </c>
      <c r="E52" s="19" t="n">
        <f aca="false">D52-C52</f>
        <v>0</v>
      </c>
    </row>
    <row r="53" customFormat="false" ht="19.5" hidden="false" customHeight="true" outlineLevel="0" collapsed="false">
      <c r="B53" s="20" t="s">
        <v>95</v>
      </c>
      <c r="C53" s="21" t="n">
        <f aca="false">SUM(C39:C52)</f>
        <v>935</v>
      </c>
      <c r="D53" s="21" t="n">
        <f aca="false">SUM(D39:D52)</f>
        <v>935</v>
      </c>
      <c r="E53" s="22" t="n">
        <f aca="false">D53-C53</f>
        <v>0</v>
      </c>
    </row>
    <row r="54" customFormat="false" ht="15.75" hidden="false" customHeight="true" outlineLevel="0" collapsed="false">
      <c r="B54" s="24" t="s">
        <v>96</v>
      </c>
      <c r="C54" s="25" t="n">
        <f aca="false">IF(C13&gt;0,C53/C13,0)</f>
        <v>0.207777777777778</v>
      </c>
      <c r="D54" s="25" t="n">
        <f aca="false">IF(D13&gt;0,D53/D13,0)</f>
        <v>0.207777777777778</v>
      </c>
    </row>
    <row r="56" customFormat="false" ht="19.5" hidden="false" customHeight="true" outlineLevel="0" collapsed="false">
      <c r="B56" s="27" t="s">
        <v>97</v>
      </c>
      <c r="C56" s="27"/>
      <c r="D56" s="27"/>
      <c r="E56" s="27"/>
    </row>
    <row r="57" customFormat="false" ht="16.5" hidden="false" customHeight="true" outlineLevel="0" collapsed="false">
      <c r="B57" s="17" t="s">
        <v>98</v>
      </c>
      <c r="C57" s="18" t="n">
        <v>200</v>
      </c>
      <c r="D57" s="18" t="n">
        <v>200</v>
      </c>
      <c r="E57" s="19" t="n">
        <f aca="false">D57-C57</f>
        <v>0</v>
      </c>
    </row>
    <row r="58" customFormat="false" ht="16.5" hidden="false" customHeight="true" outlineLevel="0" collapsed="false">
      <c r="B58" s="17" t="s">
        <v>99</v>
      </c>
      <c r="C58" s="18" t="n">
        <v>583</v>
      </c>
      <c r="D58" s="18" t="n">
        <v>583</v>
      </c>
      <c r="E58" s="19" t="n">
        <f aca="false">D58-C58</f>
        <v>0</v>
      </c>
    </row>
    <row r="59" customFormat="false" ht="16.5" hidden="false" customHeight="true" outlineLevel="0" collapsed="false">
      <c r="B59" s="17" t="s">
        <v>100</v>
      </c>
      <c r="C59" s="18" t="n">
        <v>200</v>
      </c>
      <c r="D59" s="18" t="n">
        <v>200</v>
      </c>
      <c r="E59" s="19" t="n">
        <f aca="false">D59-C59</f>
        <v>0</v>
      </c>
    </row>
    <row r="60" customFormat="false" ht="16.5" hidden="false" customHeight="true" outlineLevel="0" collapsed="false">
      <c r="B60" s="17" t="s">
        <v>101</v>
      </c>
      <c r="C60" s="18" t="n">
        <v>0</v>
      </c>
      <c r="D60" s="18" t="n">
        <v>0</v>
      </c>
      <c r="E60" s="19" t="n">
        <f aca="false">D60-C60</f>
        <v>0</v>
      </c>
    </row>
    <row r="61" customFormat="false" ht="16.5" hidden="false" customHeight="true" outlineLevel="0" collapsed="false">
      <c r="B61" s="17" t="s">
        <v>102</v>
      </c>
      <c r="C61" s="18" t="n">
        <v>0</v>
      </c>
      <c r="D61" s="18" t="n">
        <v>0</v>
      </c>
      <c r="E61" s="19" t="n">
        <f aca="false">D61-C61</f>
        <v>0</v>
      </c>
    </row>
    <row r="62" customFormat="false" ht="16.5" hidden="false" customHeight="true" outlineLevel="0" collapsed="false">
      <c r="B62" s="17" t="s">
        <v>103</v>
      </c>
      <c r="C62" s="18" t="n">
        <v>0</v>
      </c>
      <c r="D62" s="18" t="n">
        <v>0</v>
      </c>
      <c r="E62" s="19" t="n">
        <f aca="false">D62-C62</f>
        <v>0</v>
      </c>
    </row>
    <row r="63" customFormat="false" ht="16.5" hidden="false" customHeight="true" outlineLevel="0" collapsed="false">
      <c r="B63" s="17" t="s">
        <v>104</v>
      </c>
      <c r="C63" s="18" t="n">
        <v>0</v>
      </c>
      <c r="D63" s="18" t="n">
        <v>0</v>
      </c>
      <c r="E63" s="19" t="n">
        <f aca="false">D63-C63</f>
        <v>0</v>
      </c>
    </row>
    <row r="64" customFormat="false" ht="16.5" hidden="false" customHeight="true" outlineLevel="0" collapsed="false">
      <c r="B64" s="17" t="s">
        <v>105</v>
      </c>
      <c r="C64" s="18" t="n">
        <v>0</v>
      </c>
      <c r="D64" s="18" t="n">
        <v>0</v>
      </c>
      <c r="E64" s="19" t="n">
        <f aca="false">D64-C64</f>
        <v>0</v>
      </c>
    </row>
    <row r="65" customFormat="false" ht="16.5" hidden="false" customHeight="true" outlineLevel="0" collapsed="false">
      <c r="B65" s="17" t="s">
        <v>106</v>
      </c>
      <c r="C65" s="18" t="n">
        <v>0</v>
      </c>
      <c r="D65" s="18" t="n">
        <v>0</v>
      </c>
      <c r="E65" s="19" t="n">
        <f aca="false">D65-C65</f>
        <v>0</v>
      </c>
    </row>
    <row r="66" customFormat="false" ht="16.5" hidden="false" customHeight="true" outlineLevel="0" collapsed="false">
      <c r="B66" s="17" t="s">
        <v>107</v>
      </c>
      <c r="C66" s="18" t="n">
        <v>0</v>
      </c>
      <c r="D66" s="18" t="n">
        <v>0</v>
      </c>
      <c r="E66" s="19" t="n">
        <f aca="false">D66-C66</f>
        <v>0</v>
      </c>
    </row>
    <row r="67" customFormat="false" ht="16.5" hidden="false" customHeight="true" outlineLevel="0" collapsed="false">
      <c r="B67" s="17" t="s">
        <v>108</v>
      </c>
      <c r="C67" s="18" t="n">
        <v>0</v>
      </c>
      <c r="D67" s="18" t="n">
        <v>0</v>
      </c>
      <c r="E67" s="19" t="n">
        <f aca="false">D67-C67</f>
        <v>0</v>
      </c>
    </row>
    <row r="68" customFormat="false" ht="19.5" hidden="false" customHeight="true" outlineLevel="0" collapsed="false">
      <c r="B68" s="20" t="s">
        <v>109</v>
      </c>
      <c r="C68" s="21" t="n">
        <f aca="false">SUM(C57:C67)</f>
        <v>983</v>
      </c>
      <c r="D68" s="21" t="n">
        <f aca="false">SUM(D57:D67)</f>
        <v>983</v>
      </c>
      <c r="E68" s="22" t="n">
        <f aca="false">D68-C68</f>
        <v>0</v>
      </c>
    </row>
    <row r="69" customFormat="false" ht="15.75" hidden="false" customHeight="true" outlineLevel="0" collapsed="false">
      <c r="B69" s="24" t="s">
        <v>110</v>
      </c>
      <c r="C69" s="25" t="n">
        <f aca="false">IF(C13&gt;0,C68/C13,0)</f>
        <v>0.218444444444444</v>
      </c>
      <c r="D69" s="25" t="n">
        <f aca="false">IF(D13&gt;0,D68/D13,0)</f>
        <v>0.218444444444444</v>
      </c>
    </row>
    <row r="71" customFormat="false" ht="21.75" hidden="false" customHeight="true" outlineLevel="0" collapsed="false">
      <c r="B71" s="28" t="s">
        <v>111</v>
      </c>
      <c r="C71" s="28"/>
      <c r="D71" s="28"/>
      <c r="E71" s="28"/>
    </row>
    <row r="72" customFormat="false" ht="18" hidden="false" customHeight="true" outlineLevel="0" collapsed="false">
      <c r="B72" s="17" t="s">
        <v>112</v>
      </c>
      <c r="C72" s="19" t="n">
        <f aca="false">C13</f>
        <v>4500</v>
      </c>
      <c r="D72" s="19" t="n">
        <f aca="false">D13</f>
        <v>4500</v>
      </c>
      <c r="E72" s="19" t="n">
        <f aca="false">D72-C72</f>
        <v>0</v>
      </c>
    </row>
    <row r="73" customFormat="false" ht="18" hidden="false" customHeight="true" outlineLevel="0" collapsed="false">
      <c r="B73" s="17" t="s">
        <v>113</v>
      </c>
      <c r="C73" s="19" t="n">
        <f aca="false">-1*(C35+C53)</f>
        <v>-4140</v>
      </c>
      <c r="D73" s="19" t="n">
        <f aca="false">-1*(D35+D53)</f>
        <v>-4140</v>
      </c>
      <c r="E73" s="19" t="n">
        <f aca="false">D73-C73</f>
        <v>0</v>
      </c>
    </row>
    <row r="74" customFormat="false" ht="18" hidden="false" customHeight="true" outlineLevel="0" collapsed="false">
      <c r="B74" s="17" t="s">
        <v>114</v>
      </c>
      <c r="C74" s="19" t="n">
        <f aca="false">-1*C68</f>
        <v>-983</v>
      </c>
      <c r="D74" s="19" t="n">
        <f aca="false">-1*D68</f>
        <v>-983</v>
      </c>
      <c r="E74" s="19" t="n">
        <f aca="false">D74-C74</f>
        <v>0</v>
      </c>
    </row>
    <row r="75" customFormat="false" ht="24" hidden="false" customHeight="true" outlineLevel="0" collapsed="false">
      <c r="B75" s="20" t="s">
        <v>115</v>
      </c>
      <c r="C75" s="29" t="n">
        <f aca="false">C13-C35-C53-C68</f>
        <v>-623</v>
      </c>
      <c r="D75" s="29" t="n">
        <f aca="false">D13-D35-D53-D68</f>
        <v>-623</v>
      </c>
      <c r="E75" s="30" t="n">
        <f aca="false">D75-C75</f>
        <v>0</v>
      </c>
    </row>
    <row r="77" customFormat="false" ht="19.5" hidden="false" customHeight="true" outlineLevel="0" collapsed="false">
      <c r="B77" s="31" t="s">
        <v>116</v>
      </c>
      <c r="C77" s="31"/>
      <c r="D77" s="31"/>
      <c r="E77" s="31"/>
    </row>
    <row r="78" customFormat="false" ht="18" hidden="false" customHeight="true" outlineLevel="0" collapsed="false">
      <c r="B78" s="17" t="s">
        <v>117</v>
      </c>
      <c r="C78" s="32" t="n">
        <f aca="false">C36</f>
        <v>0.712222222222222</v>
      </c>
      <c r="D78" s="33" t="s">
        <v>118</v>
      </c>
    </row>
    <row r="79" customFormat="false" ht="18" hidden="false" customHeight="true" outlineLevel="0" collapsed="false">
      <c r="B79" s="17" t="s">
        <v>119</v>
      </c>
      <c r="C79" s="32" t="n">
        <f aca="false">C54</f>
        <v>0.207777777777778</v>
      </c>
      <c r="D79" s="33" t="s">
        <v>120</v>
      </c>
    </row>
    <row r="80" customFormat="false" ht="18" hidden="false" customHeight="true" outlineLevel="0" collapsed="false">
      <c r="B80" s="17" t="s">
        <v>121</v>
      </c>
      <c r="C80" s="32" t="n">
        <f aca="false">C69</f>
        <v>0.218444444444444</v>
      </c>
      <c r="D80" s="33" t="s">
        <v>122</v>
      </c>
    </row>
    <row r="82" customFormat="false" ht="30" hidden="false" customHeight="true" outlineLevel="0" collapsed="false">
      <c r="B82" s="14" t="s">
        <v>123</v>
      </c>
      <c r="C82" s="14"/>
      <c r="D82" s="14"/>
      <c r="E82" s="14"/>
    </row>
  </sheetData>
  <mergeCells count="11">
    <mergeCell ref="B2:E2"/>
    <mergeCell ref="B3:C3"/>
    <mergeCell ref="D3:E3"/>
    <mergeCell ref="B4:E4"/>
    <mergeCell ref="B6:E6"/>
    <mergeCell ref="B15:E15"/>
    <mergeCell ref="B38:E38"/>
    <mergeCell ref="B56:E56"/>
    <mergeCell ref="B71:E71"/>
    <mergeCell ref="B77:E77"/>
    <mergeCell ref="B82:E82"/>
  </mergeCells>
  <printOptions headings="false" gridLines="false" gridLinesSet="true" horizontalCentered="false" verticalCentered="false"/>
  <pageMargins left="0.75" right="0.75" top="1" bottom="1"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B1:O37"/>
  <sheetViews>
    <sheetView showFormulas="false" showGridLines="fals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8.6796875" defaultRowHeight="15" zeroHeight="false" outlineLevelRow="0" outlineLevelCol="0"/>
  <cols>
    <col collapsed="false" customWidth="true" hidden="false" outlineLevel="0" max="1" min="1" style="1" width="2"/>
    <col collapsed="false" customWidth="true" hidden="false" outlineLevel="0" max="2" min="2" style="1" width="28"/>
    <col collapsed="false" customWidth="true" hidden="false" outlineLevel="0" max="15" min="3" style="1" width="10"/>
    <col collapsed="false" customWidth="true" hidden="false" outlineLevel="0" max="16" min="16" style="1" width="12"/>
  </cols>
  <sheetData>
    <row r="1" customFormat="false" ht="7.5" hidden="false" customHeight="true" outlineLevel="0" collapsed="false"/>
    <row r="2" customFormat="false" ht="27.75" hidden="false" customHeight="true" outlineLevel="0" collapsed="false">
      <c r="B2" s="11" t="s">
        <v>124</v>
      </c>
      <c r="C2" s="11"/>
      <c r="D2" s="11"/>
      <c r="E2" s="11"/>
      <c r="F2" s="11"/>
      <c r="G2" s="11"/>
      <c r="H2" s="11"/>
      <c r="I2" s="11"/>
      <c r="J2" s="11"/>
      <c r="K2" s="11"/>
      <c r="L2" s="11"/>
      <c r="M2" s="11"/>
      <c r="N2" s="11"/>
      <c r="O2" s="11"/>
    </row>
    <row r="3" customFormat="false" ht="7.5" hidden="false" customHeight="true" outlineLevel="0" collapsed="false"/>
    <row r="4" customFormat="false" ht="19.5" hidden="false" customHeight="true" outlineLevel="0" collapsed="false">
      <c r="B4" s="34" t="s">
        <v>46</v>
      </c>
      <c r="C4" s="35" t="s">
        <v>125</v>
      </c>
      <c r="D4" s="36" t="s">
        <v>126</v>
      </c>
      <c r="E4" s="35" t="s">
        <v>127</v>
      </c>
      <c r="F4" s="36" t="s">
        <v>128</v>
      </c>
      <c r="G4" s="35" t="s">
        <v>129</v>
      </c>
      <c r="H4" s="36" t="s">
        <v>130</v>
      </c>
      <c r="I4" s="35" t="s">
        <v>131</v>
      </c>
      <c r="J4" s="36" t="s">
        <v>132</v>
      </c>
      <c r="K4" s="35" t="s">
        <v>133</v>
      </c>
      <c r="L4" s="36" t="s">
        <v>134</v>
      </c>
      <c r="M4" s="35" t="s">
        <v>135</v>
      </c>
      <c r="N4" s="36" t="s">
        <v>136</v>
      </c>
      <c r="O4" s="37" t="s">
        <v>137</v>
      </c>
    </row>
    <row r="5" customFormat="false" ht="18" hidden="false" customHeight="true" outlineLevel="0" collapsed="false">
      <c r="B5" s="38" t="s">
        <v>138</v>
      </c>
    </row>
    <row r="6" customFormat="false" ht="16.5" hidden="false" customHeight="true" outlineLevel="0" collapsed="false">
      <c r="B6" s="39" t="s">
        <v>139</v>
      </c>
      <c r="C6" s="40" t="n">
        <v>4500</v>
      </c>
      <c r="D6" s="40" t="n">
        <v>4500</v>
      </c>
      <c r="E6" s="40" t="n">
        <v>4500</v>
      </c>
      <c r="F6" s="40" t="n">
        <v>4500</v>
      </c>
      <c r="G6" s="40" t="n">
        <v>4500</v>
      </c>
      <c r="H6" s="40" t="n">
        <v>4500</v>
      </c>
      <c r="I6" s="40" t="n">
        <v>4500</v>
      </c>
      <c r="J6" s="40" t="n">
        <v>4500</v>
      </c>
      <c r="K6" s="40" t="n">
        <v>4500</v>
      </c>
      <c r="L6" s="40" t="n">
        <v>4500</v>
      </c>
      <c r="M6" s="40" t="n">
        <v>4500</v>
      </c>
      <c r="N6" s="40" t="n">
        <v>4500</v>
      </c>
      <c r="O6" s="41" t="n">
        <f aca="false">SUM(C6:N6)</f>
        <v>54000</v>
      </c>
    </row>
    <row r="7" customFormat="false" ht="16.5" hidden="false" customHeight="true" outlineLevel="0" collapsed="false">
      <c r="B7" s="39" t="s">
        <v>56</v>
      </c>
      <c r="C7" s="40" t="n">
        <v>0</v>
      </c>
      <c r="D7" s="40" t="n">
        <v>0</v>
      </c>
      <c r="E7" s="40" t="n">
        <v>0</v>
      </c>
      <c r="F7" s="40" t="n">
        <v>0</v>
      </c>
      <c r="G7" s="40" t="n">
        <v>0</v>
      </c>
      <c r="H7" s="40" t="n">
        <v>0</v>
      </c>
      <c r="I7" s="40" t="n">
        <v>0</v>
      </c>
      <c r="J7" s="40" t="n">
        <v>0</v>
      </c>
      <c r="K7" s="40" t="n">
        <v>0</v>
      </c>
      <c r="L7" s="40" t="n">
        <v>0</v>
      </c>
      <c r="M7" s="40" t="n">
        <v>0</v>
      </c>
      <c r="N7" s="40" t="n">
        <v>0</v>
      </c>
      <c r="O7" s="41" t="n">
        <f aca="false">SUM(C7:N7)</f>
        <v>0</v>
      </c>
    </row>
    <row r="8" customFormat="false" ht="16.5" hidden="false" customHeight="true" outlineLevel="0" collapsed="false">
      <c r="B8" s="42" t="s">
        <v>57</v>
      </c>
      <c r="C8" s="43" t="n">
        <f aca="false">SUM(C7:C7)</f>
        <v>0</v>
      </c>
      <c r="D8" s="43" t="n">
        <f aca="false">SUM(D7:D7)</f>
        <v>0</v>
      </c>
      <c r="E8" s="43" t="n">
        <f aca="false">SUM(E7:E7)</f>
        <v>0</v>
      </c>
      <c r="F8" s="43" t="n">
        <f aca="false">SUM(F7:F7)</f>
        <v>0</v>
      </c>
      <c r="G8" s="43" t="n">
        <f aca="false">SUM(G7:G7)</f>
        <v>0</v>
      </c>
      <c r="H8" s="43" t="n">
        <f aca="false">SUM(H7:H7)</f>
        <v>0</v>
      </c>
      <c r="I8" s="43" t="n">
        <f aca="false">SUM(I7:I7)</f>
        <v>0</v>
      </c>
      <c r="J8" s="43" t="n">
        <f aca="false">SUM(J7:J7)</f>
        <v>0</v>
      </c>
      <c r="K8" s="43" t="n">
        <f aca="false">SUM(K7:K7)</f>
        <v>0</v>
      </c>
      <c r="L8" s="43" t="n">
        <f aca="false">SUM(L7:L7)</f>
        <v>0</v>
      </c>
      <c r="M8" s="43" t="n">
        <f aca="false">SUM(M7:M7)</f>
        <v>0</v>
      </c>
      <c r="N8" s="43" t="n">
        <f aca="false">SUM(N7:N7)</f>
        <v>0</v>
      </c>
      <c r="O8" s="44" t="n">
        <f aca="false">SUM(C8:N8)</f>
        <v>0</v>
      </c>
    </row>
    <row r="9" customFormat="false" ht="16.5" hidden="false" customHeight="true" outlineLevel="0" collapsed="false"/>
    <row r="10" customFormat="false" ht="18" hidden="false" customHeight="true" outlineLevel="0" collapsed="false">
      <c r="B10" s="38" t="s">
        <v>140</v>
      </c>
    </row>
    <row r="11" customFormat="false" ht="16.5" hidden="false" customHeight="true" outlineLevel="0" collapsed="false">
      <c r="B11" s="39" t="s">
        <v>141</v>
      </c>
      <c r="C11" s="40" t="n">
        <v>1750</v>
      </c>
      <c r="D11" s="40" t="n">
        <v>1750</v>
      </c>
      <c r="E11" s="40" t="n">
        <v>1750</v>
      </c>
      <c r="F11" s="40" t="n">
        <v>1750</v>
      </c>
      <c r="G11" s="40" t="n">
        <v>1750</v>
      </c>
      <c r="H11" s="40" t="n">
        <v>1750</v>
      </c>
      <c r="I11" s="40" t="n">
        <v>1750</v>
      </c>
      <c r="J11" s="40" t="n">
        <v>1750</v>
      </c>
      <c r="K11" s="40" t="n">
        <v>1750</v>
      </c>
      <c r="L11" s="40" t="n">
        <v>1750</v>
      </c>
      <c r="M11" s="40" t="n">
        <v>1750</v>
      </c>
      <c r="N11" s="40" t="n">
        <v>1750</v>
      </c>
      <c r="O11" s="41" t="n">
        <f aca="false">SUM(C11:N11)</f>
        <v>21000</v>
      </c>
    </row>
    <row r="12" customFormat="false" ht="16.5" hidden="false" customHeight="true" outlineLevel="0" collapsed="false">
      <c r="B12" s="39" t="s">
        <v>142</v>
      </c>
      <c r="C12" s="40" t="n">
        <v>260</v>
      </c>
      <c r="D12" s="40" t="n">
        <v>260</v>
      </c>
      <c r="E12" s="40" t="n">
        <v>260</v>
      </c>
      <c r="F12" s="40" t="n">
        <v>260</v>
      </c>
      <c r="G12" s="40" t="n">
        <v>260</v>
      </c>
      <c r="H12" s="40" t="n">
        <v>260</v>
      </c>
      <c r="I12" s="40" t="n">
        <v>260</v>
      </c>
      <c r="J12" s="40" t="n">
        <v>260</v>
      </c>
      <c r="K12" s="40" t="n">
        <v>260</v>
      </c>
      <c r="L12" s="40" t="n">
        <v>260</v>
      </c>
      <c r="M12" s="40" t="n">
        <v>260</v>
      </c>
      <c r="N12" s="40" t="n">
        <v>260</v>
      </c>
      <c r="O12" s="41" t="n">
        <f aca="false">SUM(C12:N12)</f>
        <v>3120</v>
      </c>
    </row>
    <row r="13" customFormat="false" ht="16.5" hidden="false" customHeight="true" outlineLevel="0" collapsed="false">
      <c r="B13" s="39" t="s">
        <v>143</v>
      </c>
      <c r="C13" s="40" t="n">
        <v>500</v>
      </c>
      <c r="D13" s="40" t="n">
        <v>500</v>
      </c>
      <c r="E13" s="40" t="n">
        <v>500</v>
      </c>
      <c r="F13" s="40" t="n">
        <v>500</v>
      </c>
      <c r="G13" s="40" t="n">
        <v>500</v>
      </c>
      <c r="H13" s="40" t="n">
        <v>500</v>
      </c>
      <c r="I13" s="40" t="n">
        <v>500</v>
      </c>
      <c r="J13" s="40" t="n">
        <v>500</v>
      </c>
      <c r="K13" s="40" t="n">
        <v>500</v>
      </c>
      <c r="L13" s="40" t="n">
        <v>500</v>
      </c>
      <c r="M13" s="40" t="n">
        <v>500</v>
      </c>
      <c r="N13" s="40" t="n">
        <v>500</v>
      </c>
      <c r="O13" s="41" t="n">
        <f aca="false">SUM(C13:N13)</f>
        <v>6000</v>
      </c>
    </row>
    <row r="14" customFormat="false" ht="16.5" hidden="false" customHeight="true" outlineLevel="0" collapsed="false">
      <c r="B14" s="39" t="s">
        <v>144</v>
      </c>
      <c r="C14" s="40" t="n">
        <v>320</v>
      </c>
      <c r="D14" s="40" t="n">
        <v>320</v>
      </c>
      <c r="E14" s="40" t="n">
        <v>320</v>
      </c>
      <c r="F14" s="40" t="n">
        <v>320</v>
      </c>
      <c r="G14" s="40" t="n">
        <v>320</v>
      </c>
      <c r="H14" s="40" t="n">
        <v>320</v>
      </c>
      <c r="I14" s="40" t="n">
        <v>320</v>
      </c>
      <c r="J14" s="40" t="n">
        <v>320</v>
      </c>
      <c r="K14" s="40" t="n">
        <v>320</v>
      </c>
      <c r="L14" s="40" t="n">
        <v>320</v>
      </c>
      <c r="M14" s="40" t="n">
        <v>320</v>
      </c>
      <c r="N14" s="40" t="n">
        <v>320</v>
      </c>
      <c r="O14" s="41" t="n">
        <f aca="false">SUM(C14:N14)</f>
        <v>3840</v>
      </c>
    </row>
    <row r="15" customFormat="false" ht="16.5" hidden="false" customHeight="true" outlineLevel="0" collapsed="false">
      <c r="B15" s="39" t="s">
        <v>145</v>
      </c>
      <c r="C15" s="40" t="n">
        <v>180</v>
      </c>
      <c r="D15" s="40" t="n">
        <v>180</v>
      </c>
      <c r="E15" s="40" t="n">
        <v>180</v>
      </c>
      <c r="F15" s="40" t="n">
        <v>180</v>
      </c>
      <c r="G15" s="40" t="n">
        <v>180</v>
      </c>
      <c r="H15" s="40" t="n">
        <v>180</v>
      </c>
      <c r="I15" s="40" t="n">
        <v>180</v>
      </c>
      <c r="J15" s="40" t="n">
        <v>180</v>
      </c>
      <c r="K15" s="40" t="n">
        <v>180</v>
      </c>
      <c r="L15" s="40" t="n">
        <v>180</v>
      </c>
      <c r="M15" s="40" t="n">
        <v>180</v>
      </c>
      <c r="N15" s="40" t="n">
        <v>180</v>
      </c>
      <c r="O15" s="41" t="n">
        <f aca="false">SUM(C15:N15)</f>
        <v>2160</v>
      </c>
    </row>
    <row r="16" customFormat="false" ht="16.5" hidden="false" customHeight="true" outlineLevel="0" collapsed="false">
      <c r="B16" s="39" t="s">
        <v>146</v>
      </c>
      <c r="C16" s="40" t="n">
        <v>200</v>
      </c>
      <c r="D16" s="40" t="n">
        <v>200</v>
      </c>
      <c r="E16" s="40" t="n">
        <v>200</v>
      </c>
      <c r="F16" s="40" t="n">
        <v>200</v>
      </c>
      <c r="G16" s="40" t="n">
        <v>200</v>
      </c>
      <c r="H16" s="40" t="n">
        <v>200</v>
      </c>
      <c r="I16" s="40" t="n">
        <v>200</v>
      </c>
      <c r="J16" s="40" t="n">
        <v>200</v>
      </c>
      <c r="K16" s="40" t="n">
        <v>200</v>
      </c>
      <c r="L16" s="40" t="n">
        <v>200</v>
      </c>
      <c r="M16" s="40" t="n">
        <v>200</v>
      </c>
      <c r="N16" s="40" t="n">
        <v>200</v>
      </c>
      <c r="O16" s="41" t="n">
        <f aca="false">SUM(C16:N16)</f>
        <v>2400</v>
      </c>
    </row>
    <row r="17" customFormat="false" ht="16.5" hidden="false" customHeight="true" outlineLevel="0" collapsed="false">
      <c r="B17" s="39" t="s">
        <v>147</v>
      </c>
      <c r="C17" s="40" t="n">
        <v>50</v>
      </c>
      <c r="D17" s="40" t="n">
        <v>50</v>
      </c>
      <c r="E17" s="40" t="n">
        <v>50</v>
      </c>
      <c r="F17" s="40" t="n">
        <v>50</v>
      </c>
      <c r="G17" s="40" t="n">
        <v>50</v>
      </c>
      <c r="H17" s="40" t="n">
        <v>50</v>
      </c>
      <c r="I17" s="40" t="n">
        <v>50</v>
      </c>
      <c r="J17" s="40" t="n">
        <v>50</v>
      </c>
      <c r="K17" s="40" t="n">
        <v>50</v>
      </c>
      <c r="L17" s="40" t="n">
        <v>50</v>
      </c>
      <c r="M17" s="40" t="n">
        <v>50</v>
      </c>
      <c r="N17" s="40" t="n">
        <v>50</v>
      </c>
      <c r="O17" s="41" t="n">
        <f aca="false">SUM(C17:N17)</f>
        <v>600</v>
      </c>
    </row>
    <row r="18" customFormat="false" ht="16.5" hidden="false" customHeight="true" outlineLevel="0" collapsed="false">
      <c r="B18" s="38" t="s">
        <v>78</v>
      </c>
      <c r="C18" s="45" t="n">
        <f aca="false">SUM(C17:C17)</f>
        <v>50</v>
      </c>
      <c r="D18" s="45" t="n">
        <f aca="false">SUM(D17:D17)</f>
        <v>50</v>
      </c>
      <c r="E18" s="45" t="n">
        <f aca="false">SUM(E17:E17)</f>
        <v>50</v>
      </c>
      <c r="F18" s="45" t="n">
        <f aca="false">SUM(F17:F17)</f>
        <v>50</v>
      </c>
      <c r="G18" s="45" t="n">
        <f aca="false">SUM(G17:G17)</f>
        <v>50</v>
      </c>
      <c r="H18" s="45" t="n">
        <f aca="false">SUM(H17:H17)</f>
        <v>50</v>
      </c>
      <c r="I18" s="45" t="n">
        <f aca="false">SUM(I17:I17)</f>
        <v>50</v>
      </c>
      <c r="J18" s="45" t="n">
        <f aca="false">SUM(J17:J17)</f>
        <v>50</v>
      </c>
      <c r="K18" s="45" t="n">
        <f aca="false">SUM(K17:K17)</f>
        <v>50</v>
      </c>
      <c r="L18" s="45" t="n">
        <f aca="false">SUM(L17:L17)</f>
        <v>50</v>
      </c>
      <c r="M18" s="45" t="n">
        <f aca="false">SUM(M17:M17)</f>
        <v>50</v>
      </c>
      <c r="N18" s="45" t="n">
        <f aca="false">SUM(N17:N17)</f>
        <v>50</v>
      </c>
      <c r="O18" s="46" t="n">
        <f aca="false">SUM(C18:N18)</f>
        <v>600</v>
      </c>
    </row>
    <row r="19" customFormat="false" ht="16.5" hidden="false" customHeight="true" outlineLevel="0" collapsed="false"/>
    <row r="20" customFormat="false" ht="18" hidden="false" customHeight="true" outlineLevel="0" collapsed="false">
      <c r="B20" s="38" t="s">
        <v>148</v>
      </c>
    </row>
    <row r="21" customFormat="false" ht="16.5" hidden="false" customHeight="true" outlineLevel="0" collapsed="false">
      <c r="B21" s="39" t="s">
        <v>149</v>
      </c>
      <c r="C21" s="40" t="n">
        <v>250</v>
      </c>
      <c r="D21" s="40" t="n">
        <v>250</v>
      </c>
      <c r="E21" s="40" t="n">
        <v>250</v>
      </c>
      <c r="F21" s="40" t="n">
        <v>250</v>
      </c>
      <c r="G21" s="40" t="n">
        <v>250</v>
      </c>
      <c r="H21" s="40" t="n">
        <v>250</v>
      </c>
      <c r="I21" s="40" t="n">
        <v>250</v>
      </c>
      <c r="J21" s="40" t="n">
        <v>250</v>
      </c>
      <c r="K21" s="40" t="n">
        <v>250</v>
      </c>
      <c r="L21" s="40" t="n">
        <v>250</v>
      </c>
      <c r="M21" s="40" t="n">
        <v>250</v>
      </c>
      <c r="N21" s="40" t="n">
        <v>250</v>
      </c>
      <c r="O21" s="41" t="n">
        <f aca="false">SUM(C21:N21)</f>
        <v>3000</v>
      </c>
    </row>
    <row r="22" customFormat="false" ht="16.5" hidden="false" customHeight="true" outlineLevel="0" collapsed="false">
      <c r="B22" s="39" t="s">
        <v>150</v>
      </c>
      <c r="C22" s="40" t="n">
        <v>100</v>
      </c>
      <c r="D22" s="40" t="n">
        <v>100</v>
      </c>
      <c r="E22" s="40" t="n">
        <v>100</v>
      </c>
      <c r="F22" s="40" t="n">
        <v>100</v>
      </c>
      <c r="G22" s="40" t="n">
        <v>100</v>
      </c>
      <c r="H22" s="40" t="n">
        <v>100</v>
      </c>
      <c r="I22" s="40" t="n">
        <v>100</v>
      </c>
      <c r="J22" s="40" t="n">
        <v>100</v>
      </c>
      <c r="K22" s="40" t="n">
        <v>100</v>
      </c>
      <c r="L22" s="40" t="n">
        <v>100</v>
      </c>
      <c r="M22" s="40" t="n">
        <v>100</v>
      </c>
      <c r="N22" s="40" t="n">
        <v>100</v>
      </c>
      <c r="O22" s="41" t="n">
        <f aca="false">SUM(C22:N22)</f>
        <v>1200</v>
      </c>
    </row>
    <row r="23" customFormat="false" ht="16.5" hidden="false" customHeight="true" outlineLevel="0" collapsed="false">
      <c r="B23" s="39" t="s">
        <v>151</v>
      </c>
      <c r="C23" s="40" t="n">
        <v>100</v>
      </c>
      <c r="D23" s="40" t="n">
        <v>100</v>
      </c>
      <c r="E23" s="40" t="n">
        <v>100</v>
      </c>
      <c r="F23" s="40" t="n">
        <v>100</v>
      </c>
      <c r="G23" s="40" t="n">
        <v>100</v>
      </c>
      <c r="H23" s="40" t="n">
        <v>100</v>
      </c>
      <c r="I23" s="40" t="n">
        <v>100</v>
      </c>
      <c r="J23" s="40" t="n">
        <v>100</v>
      </c>
      <c r="K23" s="40" t="n">
        <v>100</v>
      </c>
      <c r="L23" s="40" t="n">
        <v>100</v>
      </c>
      <c r="M23" s="40" t="n">
        <v>100</v>
      </c>
      <c r="N23" s="40" t="n">
        <v>100</v>
      </c>
      <c r="O23" s="41" t="n">
        <f aca="false">SUM(C23:N23)</f>
        <v>1200</v>
      </c>
    </row>
    <row r="24" customFormat="false" ht="16.5" hidden="false" customHeight="true" outlineLevel="0" collapsed="false">
      <c r="B24" s="39" t="s">
        <v>152</v>
      </c>
      <c r="C24" s="40" t="n">
        <v>150</v>
      </c>
      <c r="D24" s="40" t="n">
        <v>150</v>
      </c>
      <c r="E24" s="40" t="n">
        <v>150</v>
      </c>
      <c r="F24" s="40" t="n">
        <v>150</v>
      </c>
      <c r="G24" s="40" t="n">
        <v>150</v>
      </c>
      <c r="H24" s="40" t="n">
        <v>150</v>
      </c>
      <c r="I24" s="40" t="n">
        <v>150</v>
      </c>
      <c r="J24" s="40" t="n">
        <v>150</v>
      </c>
      <c r="K24" s="40" t="n">
        <v>150</v>
      </c>
      <c r="L24" s="40" t="n">
        <v>150</v>
      </c>
      <c r="M24" s="40" t="n">
        <v>150</v>
      </c>
      <c r="N24" s="40" t="n">
        <v>150</v>
      </c>
      <c r="O24" s="41" t="n">
        <f aca="false">SUM(C24:N24)</f>
        <v>1800</v>
      </c>
    </row>
    <row r="25" customFormat="false" ht="16.5" hidden="false" customHeight="true" outlineLevel="0" collapsed="false">
      <c r="B25" s="39" t="s">
        <v>153</v>
      </c>
      <c r="C25" s="40" t="n">
        <v>50</v>
      </c>
      <c r="D25" s="40" t="n">
        <v>50</v>
      </c>
      <c r="E25" s="40" t="n">
        <v>50</v>
      </c>
      <c r="F25" s="40" t="n">
        <v>50</v>
      </c>
      <c r="G25" s="40" t="n">
        <v>50</v>
      </c>
      <c r="H25" s="40" t="n">
        <v>50</v>
      </c>
      <c r="I25" s="40" t="n">
        <v>50</v>
      </c>
      <c r="J25" s="40" t="n">
        <v>50</v>
      </c>
      <c r="K25" s="40" t="n">
        <v>50</v>
      </c>
      <c r="L25" s="40" t="n">
        <v>50</v>
      </c>
      <c r="M25" s="40" t="n">
        <v>50</v>
      </c>
      <c r="N25" s="40" t="n">
        <v>50</v>
      </c>
      <c r="O25" s="41" t="n">
        <f aca="false">SUM(C25:N25)</f>
        <v>600</v>
      </c>
    </row>
    <row r="26" customFormat="false" ht="16.5" hidden="false" customHeight="true" outlineLevel="0" collapsed="false">
      <c r="B26" s="47" t="s">
        <v>95</v>
      </c>
      <c r="C26" s="48" t="n">
        <f aca="false">SUM(C25:C25)</f>
        <v>50</v>
      </c>
      <c r="D26" s="48" t="n">
        <f aca="false">SUM(D25:D25)</f>
        <v>50</v>
      </c>
      <c r="E26" s="48" t="n">
        <f aca="false">SUM(E25:E25)</f>
        <v>50</v>
      </c>
      <c r="F26" s="48" t="n">
        <f aca="false">SUM(F25:F25)</f>
        <v>50</v>
      </c>
      <c r="G26" s="48" t="n">
        <f aca="false">SUM(G25:G25)</f>
        <v>50</v>
      </c>
      <c r="H26" s="48" t="n">
        <f aca="false">SUM(H25:H25)</f>
        <v>50</v>
      </c>
      <c r="I26" s="48" t="n">
        <f aca="false">SUM(I25:I25)</f>
        <v>50</v>
      </c>
      <c r="J26" s="48" t="n">
        <f aca="false">SUM(J25:J25)</f>
        <v>50</v>
      </c>
      <c r="K26" s="48" t="n">
        <f aca="false">SUM(K25:K25)</f>
        <v>50</v>
      </c>
      <c r="L26" s="48" t="n">
        <f aca="false">SUM(L25:L25)</f>
        <v>50</v>
      </c>
      <c r="M26" s="48" t="n">
        <f aca="false">SUM(M25:M25)</f>
        <v>50</v>
      </c>
      <c r="N26" s="48" t="n">
        <f aca="false">SUM(N25:N25)</f>
        <v>50</v>
      </c>
      <c r="O26" s="49" t="n">
        <f aca="false">SUM(C26:N26)</f>
        <v>600</v>
      </c>
    </row>
    <row r="27" customFormat="false" ht="16.5" hidden="false" customHeight="true" outlineLevel="0" collapsed="false"/>
    <row r="28" customFormat="false" ht="18" hidden="false" customHeight="true" outlineLevel="0" collapsed="false">
      <c r="B28" s="38" t="s">
        <v>154</v>
      </c>
    </row>
    <row r="29" customFormat="false" ht="16.5" hidden="false" customHeight="true" outlineLevel="0" collapsed="false">
      <c r="B29" s="39" t="s">
        <v>98</v>
      </c>
      <c r="C29" s="40" t="n">
        <v>200</v>
      </c>
      <c r="D29" s="40" t="n">
        <v>200</v>
      </c>
      <c r="E29" s="40" t="n">
        <v>200</v>
      </c>
      <c r="F29" s="40" t="n">
        <v>200</v>
      </c>
      <c r="G29" s="40" t="n">
        <v>200</v>
      </c>
      <c r="H29" s="40" t="n">
        <v>200</v>
      </c>
      <c r="I29" s="40" t="n">
        <v>200</v>
      </c>
      <c r="J29" s="40" t="n">
        <v>200</v>
      </c>
      <c r="K29" s="40" t="n">
        <v>200</v>
      </c>
      <c r="L29" s="40" t="n">
        <v>200</v>
      </c>
      <c r="M29" s="40" t="n">
        <v>200</v>
      </c>
      <c r="N29" s="40" t="n">
        <v>200</v>
      </c>
      <c r="O29" s="41" t="n">
        <f aca="false">SUM(C29:N29)</f>
        <v>2400</v>
      </c>
    </row>
    <row r="30" customFormat="false" ht="16.5" hidden="false" customHeight="true" outlineLevel="0" collapsed="false">
      <c r="B30" s="39" t="s">
        <v>155</v>
      </c>
      <c r="C30" s="40" t="n">
        <v>583</v>
      </c>
      <c r="D30" s="40" t="n">
        <v>583</v>
      </c>
      <c r="E30" s="40" t="n">
        <v>583</v>
      </c>
      <c r="F30" s="40" t="n">
        <v>583</v>
      </c>
      <c r="G30" s="40" t="n">
        <v>583</v>
      </c>
      <c r="H30" s="40" t="n">
        <v>583</v>
      </c>
      <c r="I30" s="40" t="n">
        <v>583</v>
      </c>
      <c r="J30" s="40" t="n">
        <v>583</v>
      </c>
      <c r="K30" s="40" t="n">
        <v>583</v>
      </c>
      <c r="L30" s="40" t="n">
        <v>583</v>
      </c>
      <c r="M30" s="40" t="n">
        <v>583</v>
      </c>
      <c r="N30" s="40" t="n">
        <v>583</v>
      </c>
      <c r="O30" s="41" t="n">
        <f aca="false">SUM(C30:N30)</f>
        <v>6996</v>
      </c>
    </row>
    <row r="31" customFormat="false" ht="16.5" hidden="false" customHeight="true" outlineLevel="0" collapsed="false">
      <c r="B31" s="39" t="s">
        <v>156</v>
      </c>
      <c r="C31" s="40" t="n">
        <v>200</v>
      </c>
      <c r="D31" s="40" t="n">
        <v>200</v>
      </c>
      <c r="E31" s="40" t="n">
        <v>200</v>
      </c>
      <c r="F31" s="40" t="n">
        <v>200</v>
      </c>
      <c r="G31" s="40" t="n">
        <v>200</v>
      </c>
      <c r="H31" s="40" t="n">
        <v>200</v>
      </c>
      <c r="I31" s="40" t="n">
        <v>200</v>
      </c>
      <c r="J31" s="40" t="n">
        <v>200</v>
      </c>
      <c r="K31" s="40" t="n">
        <v>200</v>
      </c>
      <c r="L31" s="40" t="n">
        <v>200</v>
      </c>
      <c r="M31" s="40" t="n">
        <v>200</v>
      </c>
      <c r="N31" s="40" t="n">
        <v>200</v>
      </c>
      <c r="O31" s="41" t="n">
        <f aca="false">SUM(C31:N31)</f>
        <v>2400</v>
      </c>
    </row>
    <row r="32" customFormat="false" ht="16.5" hidden="false" customHeight="true" outlineLevel="0" collapsed="false">
      <c r="B32" s="39" t="s">
        <v>157</v>
      </c>
      <c r="C32" s="40" t="n">
        <v>0</v>
      </c>
      <c r="D32" s="40" t="n">
        <v>0</v>
      </c>
      <c r="E32" s="40" t="n">
        <v>0</v>
      </c>
      <c r="F32" s="40" t="n">
        <v>0</v>
      </c>
      <c r="G32" s="40" t="n">
        <v>0</v>
      </c>
      <c r="H32" s="40" t="n">
        <v>0</v>
      </c>
      <c r="I32" s="40" t="n">
        <v>0</v>
      </c>
      <c r="J32" s="40" t="n">
        <v>0</v>
      </c>
      <c r="K32" s="40" t="n">
        <v>0</v>
      </c>
      <c r="L32" s="40" t="n">
        <v>0</v>
      </c>
      <c r="M32" s="40" t="n">
        <v>0</v>
      </c>
      <c r="N32" s="40" t="n">
        <v>0</v>
      </c>
      <c r="O32" s="41" t="n">
        <f aca="false">SUM(C32:N32)</f>
        <v>0</v>
      </c>
    </row>
    <row r="33" customFormat="false" ht="16.5" hidden="false" customHeight="true" outlineLevel="0" collapsed="false">
      <c r="B33" s="50" t="s">
        <v>158</v>
      </c>
      <c r="C33" s="51" t="n">
        <f aca="false">SUM(C32:C32)</f>
        <v>0</v>
      </c>
      <c r="D33" s="51" t="n">
        <f aca="false">SUM(D32:D32)</f>
        <v>0</v>
      </c>
      <c r="E33" s="51" t="n">
        <f aca="false">SUM(E32:E32)</f>
        <v>0</v>
      </c>
      <c r="F33" s="51" t="n">
        <f aca="false">SUM(F32:F32)</f>
        <v>0</v>
      </c>
      <c r="G33" s="51" t="n">
        <f aca="false">SUM(G32:G32)</f>
        <v>0</v>
      </c>
      <c r="H33" s="51" t="n">
        <f aca="false">SUM(H32:H32)</f>
        <v>0</v>
      </c>
      <c r="I33" s="51" t="n">
        <f aca="false">SUM(I32:I32)</f>
        <v>0</v>
      </c>
      <c r="J33" s="51" t="n">
        <f aca="false">SUM(J32:J32)</f>
        <v>0</v>
      </c>
      <c r="K33" s="51" t="n">
        <f aca="false">SUM(K32:K32)</f>
        <v>0</v>
      </c>
      <c r="L33" s="51" t="n">
        <f aca="false">SUM(L32:L32)</f>
        <v>0</v>
      </c>
      <c r="M33" s="51" t="n">
        <f aca="false">SUM(M32:M32)</f>
        <v>0</v>
      </c>
      <c r="N33" s="51" t="n">
        <f aca="false">SUM(N32:N32)</f>
        <v>0</v>
      </c>
      <c r="O33" s="52" t="n">
        <f aca="false">SUM(C33:N33)</f>
        <v>0</v>
      </c>
    </row>
    <row r="34" customFormat="false" ht="16.5" hidden="false" customHeight="true" outlineLevel="0" collapsed="false"/>
    <row r="35" customFormat="false" ht="16.5" hidden="false" customHeight="true" outlineLevel="0" collapsed="false">
      <c r="B35" s="53" t="s">
        <v>159</v>
      </c>
      <c r="C35" s="54" t="n">
        <f aca="false">C8-C18-C26-C33</f>
        <v>-100</v>
      </c>
      <c r="D35" s="54" t="n">
        <f aca="false">D8-D18-D26-D33</f>
        <v>-100</v>
      </c>
      <c r="E35" s="54" t="n">
        <f aca="false">E8-E18-E26-E33</f>
        <v>-100</v>
      </c>
      <c r="F35" s="54" t="n">
        <f aca="false">F8-F18-F26-F33</f>
        <v>-100</v>
      </c>
      <c r="G35" s="54" t="n">
        <f aca="false">G8-G18-G26-G33</f>
        <v>-100</v>
      </c>
      <c r="H35" s="54" t="n">
        <f aca="false">H8-H18-H26-H33</f>
        <v>-100</v>
      </c>
      <c r="I35" s="54" t="n">
        <f aca="false">I8-I18-I26-I33</f>
        <v>-100</v>
      </c>
      <c r="J35" s="54" t="n">
        <f aca="false">J8-J18-J26-J33</f>
        <v>-100</v>
      </c>
      <c r="K35" s="54" t="n">
        <f aca="false">K8-K18-K26-K33</f>
        <v>-100</v>
      </c>
      <c r="L35" s="54" t="n">
        <f aca="false">L8-L18-L26-L33</f>
        <v>-100</v>
      </c>
      <c r="M35" s="54" t="n">
        <f aca="false">M8-M18-M26-M33</f>
        <v>-100</v>
      </c>
      <c r="N35" s="54" t="n">
        <f aca="false">N8-N18-N26-N33</f>
        <v>-100</v>
      </c>
      <c r="O35" s="54" t="n">
        <f aca="false">O8-O18-O26-O33</f>
        <v>-1200</v>
      </c>
    </row>
    <row r="37" customFormat="false" ht="19.5" hidden="false" customHeight="true" outlineLevel="0" collapsed="false">
      <c r="B37" s="14" t="s">
        <v>160</v>
      </c>
      <c r="C37" s="14"/>
      <c r="D37" s="14"/>
      <c r="E37" s="14"/>
      <c r="F37" s="14"/>
      <c r="G37" s="14"/>
      <c r="H37" s="14"/>
      <c r="I37" s="14"/>
      <c r="J37" s="14"/>
      <c r="K37" s="14"/>
      <c r="L37" s="14"/>
      <c r="M37" s="14"/>
      <c r="N37" s="14"/>
    </row>
  </sheetData>
  <mergeCells count="2">
    <mergeCell ref="B2:O2"/>
    <mergeCell ref="B37:N37"/>
  </mergeCells>
  <printOptions headings="false" gridLines="false" gridLinesSet="true" horizontalCentered="false" verticalCentered="false"/>
  <pageMargins left="0.75" right="0.75" top="1" bottom="1"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B1:H21"/>
  <sheetViews>
    <sheetView showFormulas="false" showGridLines="fals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8.6796875" defaultRowHeight="15" zeroHeight="false" outlineLevelRow="0" outlineLevelCol="0"/>
  <cols>
    <col collapsed="false" customWidth="true" hidden="false" outlineLevel="0" max="1" min="1" style="1" width="2"/>
    <col collapsed="false" customWidth="true" hidden="false" outlineLevel="0" max="2" min="2" style="1" width="24"/>
    <col collapsed="false" customWidth="true" hidden="false" outlineLevel="0" max="3" min="3" style="1" width="14"/>
    <col collapsed="false" customWidth="true" hidden="false" outlineLevel="0" max="6" min="4" style="1" width="12"/>
    <col collapsed="false" customWidth="true" hidden="false" outlineLevel="0" max="7" min="7" style="1" width="14"/>
    <col collapsed="false" customWidth="true" hidden="false" outlineLevel="0" max="8" min="8" style="1" width="16"/>
    <col collapsed="false" customWidth="true" hidden="false" outlineLevel="0" max="9" min="9" style="1" width="2"/>
  </cols>
  <sheetData>
    <row r="1" customFormat="false" ht="7.5" hidden="false" customHeight="true" outlineLevel="0" collapsed="false"/>
    <row r="2" customFormat="false" ht="27.75" hidden="false" customHeight="true" outlineLevel="0" collapsed="false">
      <c r="B2" s="11" t="s">
        <v>161</v>
      </c>
      <c r="C2" s="11"/>
      <c r="D2" s="11"/>
      <c r="E2" s="11"/>
      <c r="F2" s="11"/>
      <c r="G2" s="11"/>
    </row>
    <row r="3" customFormat="false" ht="7.5" hidden="false" customHeight="true" outlineLevel="0" collapsed="false"/>
    <row r="4" customFormat="false" ht="30" hidden="false" customHeight="true" outlineLevel="0" collapsed="false">
      <c r="B4" s="55" t="s">
        <v>162</v>
      </c>
      <c r="C4" s="55" t="s">
        <v>163</v>
      </c>
      <c r="D4" s="55" t="s">
        <v>164</v>
      </c>
      <c r="E4" s="55" t="s">
        <v>165</v>
      </c>
      <c r="F4" s="55" t="s">
        <v>166</v>
      </c>
      <c r="G4" s="55" t="s">
        <v>167</v>
      </c>
      <c r="H4" s="55" t="s">
        <v>168</v>
      </c>
    </row>
    <row r="5" customFormat="false" ht="18" hidden="false" customHeight="true" outlineLevel="0" collapsed="false">
      <c r="B5" s="17" t="s">
        <v>169</v>
      </c>
      <c r="C5" s="18" t="n">
        <v>4500</v>
      </c>
      <c r="D5" s="56" t="n">
        <v>0.1999</v>
      </c>
      <c r="E5" s="18" t="n">
        <v>90</v>
      </c>
      <c r="F5" s="18" t="n">
        <v>100</v>
      </c>
      <c r="G5" s="57" t="n">
        <f aca="false">IF(C5&lt;=0,"-",IF(D5+E5+F5=0,"N/A",IFERROR(ROUNDUP(NPER(D5/12,-(E5+F5),C5),0),"N/A")))</f>
        <v>31</v>
      </c>
      <c r="H5" s="19" t="n">
        <f aca="false">IF(C5&lt;=0,0,IFERROR((E5+F5)*ROUNDUP(NPER(D5/12,-(E5+F5),C5),0)-C5,0))</f>
        <v>1390</v>
      </c>
    </row>
    <row r="6" customFormat="false" ht="18" hidden="false" customHeight="true" outlineLevel="0" collapsed="false">
      <c r="B6" s="17" t="s">
        <v>170</v>
      </c>
      <c r="C6" s="18" t="n">
        <v>1200</v>
      </c>
      <c r="D6" s="56" t="n">
        <v>0.2299</v>
      </c>
      <c r="E6" s="18" t="n">
        <v>30</v>
      </c>
      <c r="F6" s="18" t="n">
        <v>0</v>
      </c>
      <c r="G6" s="57" t="n">
        <f aca="false">IF(C6&lt;=0,"-",IF(D6+E6+F6=0,"N/A",IFERROR(ROUNDUP(NPER(D6/12,-(E6+F6),C6),0),"N/A")))</f>
        <v>77</v>
      </c>
      <c r="H6" s="19" t="n">
        <f aca="false">IF(C6&lt;=0,0,IFERROR((E6+F6)*ROUNDUP(NPER(D6/12,-(E6+F6),C6),0)-C6,0))</f>
        <v>1110</v>
      </c>
    </row>
    <row r="7" customFormat="false" ht="18" hidden="false" customHeight="true" outlineLevel="0" collapsed="false">
      <c r="B7" s="17" t="s">
        <v>171</v>
      </c>
      <c r="C7" s="18" t="n">
        <v>12000</v>
      </c>
      <c r="D7" s="56" t="n">
        <v>0.0699</v>
      </c>
      <c r="E7" s="18" t="n">
        <v>250</v>
      </c>
      <c r="F7" s="18" t="n">
        <v>50</v>
      </c>
      <c r="G7" s="57" t="n">
        <f aca="false">IF(C7&lt;=0,"-",IF(D7+E7+F7=0,"N/A",IFERROR(ROUNDUP(NPER(D7/12,-(E7+F7),C7),0),"N/A")))</f>
        <v>46</v>
      </c>
      <c r="H7" s="19" t="n">
        <f aca="false">IF(C7&lt;=0,0,IFERROR((E7+F7)*ROUNDUP(NPER(D7/12,-(E7+F7),C7),0)-C7,0))</f>
        <v>1800</v>
      </c>
    </row>
    <row r="8" customFormat="false" ht="18" hidden="false" customHeight="true" outlineLevel="0" collapsed="false">
      <c r="B8" s="17" t="s">
        <v>172</v>
      </c>
      <c r="C8" s="18" t="n">
        <v>18000</v>
      </c>
      <c r="D8" s="56" t="n">
        <v>0.045</v>
      </c>
      <c r="E8" s="18" t="n">
        <v>200</v>
      </c>
      <c r="F8" s="18" t="n">
        <v>0</v>
      </c>
      <c r="G8" s="57" t="n">
        <f aca="false">IF(C8&lt;=0,"-",IF(D8+E8+F8=0,"N/A",IFERROR(ROUNDUP(NPER(D8/12,-(E8+F8),C8),0),"N/A")))</f>
        <v>111</v>
      </c>
      <c r="H8" s="19" t="n">
        <f aca="false">IF(C8&lt;=0,0,IFERROR((E8+F8)*ROUNDUP(NPER(D8/12,-(E8+F8),C8),0)-C8,0))</f>
        <v>4200</v>
      </c>
    </row>
    <row r="9" customFormat="false" ht="18" hidden="false" customHeight="true" outlineLevel="0" collapsed="false">
      <c r="B9" s="17" t="s">
        <v>173</v>
      </c>
      <c r="C9" s="18" t="n">
        <v>0</v>
      </c>
      <c r="D9" s="56" t="n">
        <v>0.0899</v>
      </c>
      <c r="E9" s="18" t="n">
        <v>0</v>
      </c>
      <c r="F9" s="18" t="n">
        <v>0</v>
      </c>
      <c r="G9" s="57" t="str">
        <f aca="false">IF(C9&lt;=0,"-",IF(D9+E9+F9=0,"N/A",IFERROR(ROUNDUP(NPER(D9/12,-(E9+F9),C9),0),"N/A")))</f>
        <v>-</v>
      </c>
      <c r="H9" s="19" t="n">
        <f aca="false">IF(C9&lt;=0,0,IFERROR((E9+F9)*ROUNDUP(NPER(D9/12,-(E9+F9),C9),0)-C9,0))</f>
        <v>0</v>
      </c>
    </row>
    <row r="10" customFormat="false" ht="18" hidden="false" customHeight="true" outlineLevel="0" collapsed="false">
      <c r="B10" s="17" t="s">
        <v>174</v>
      </c>
      <c r="C10" s="18" t="n">
        <v>0</v>
      </c>
      <c r="D10" s="56" t="n">
        <v>0.1299</v>
      </c>
      <c r="E10" s="18" t="n">
        <v>0</v>
      </c>
      <c r="F10" s="18" t="n">
        <v>0</v>
      </c>
      <c r="G10" s="57" t="str">
        <f aca="false">IF(C10&lt;=0,"-",IF(D10+E10+F10=0,"N/A",IFERROR(ROUNDUP(NPER(D10/12,-(E10+F10),C10),0),"N/A")))</f>
        <v>-</v>
      </c>
      <c r="H10" s="19" t="n">
        <f aca="false">IF(C10&lt;=0,0,IFERROR((E10+F10)*ROUNDUP(NPER(D10/12,-(E10+F10),C10),0)-C10,0))</f>
        <v>0</v>
      </c>
    </row>
    <row r="11" customFormat="false" ht="18" hidden="false" customHeight="true" outlineLevel="0" collapsed="false">
      <c r="B11" s="17" t="s">
        <v>175</v>
      </c>
      <c r="C11" s="18" t="n">
        <v>0</v>
      </c>
      <c r="D11" s="56" t="n">
        <v>0.0525</v>
      </c>
      <c r="E11" s="18" t="n">
        <v>0</v>
      </c>
      <c r="F11" s="18" t="n">
        <v>0</v>
      </c>
      <c r="G11" s="57" t="str">
        <f aca="false">IF(C11&lt;=0,"-",IF(D11+E11+F11=0,"N/A",IFERROR(ROUNDUP(NPER(D11/12,-(E11+F11),C11),0),"N/A")))</f>
        <v>-</v>
      </c>
      <c r="H11" s="19" t="n">
        <f aca="false">IF(C11&lt;=0,0,IFERROR((E11+F11)*ROUNDUP(NPER(D11/12,-(E11+F11),C11),0)-C11,0))</f>
        <v>0</v>
      </c>
    </row>
    <row r="12" customFormat="false" ht="18" hidden="false" customHeight="true" outlineLevel="0" collapsed="false">
      <c r="B12" s="17" t="s">
        <v>176</v>
      </c>
      <c r="C12" s="18" t="n">
        <v>0</v>
      </c>
      <c r="D12" s="56" t="n">
        <v>0.1999</v>
      </c>
      <c r="E12" s="18" t="n">
        <v>0</v>
      </c>
      <c r="F12" s="18" t="n">
        <v>0</v>
      </c>
      <c r="G12" s="57" t="str">
        <f aca="false">IF(C12&lt;=0,"-",IF(D12+E12+F12=0,"N/A",IFERROR(ROUNDUP(NPER(D12/12,-(E12+F12),C12),0),"N/A")))</f>
        <v>-</v>
      </c>
      <c r="H12" s="19" t="n">
        <f aca="false">IF(C12&lt;=0,0,IFERROR((E12+F12)*ROUNDUP(NPER(D12/12,-(E12+F12),C12),0)-C12,0))</f>
        <v>0</v>
      </c>
    </row>
    <row r="13" customFormat="false" ht="21.75" hidden="false" customHeight="true" outlineLevel="0" collapsed="false">
      <c r="B13" s="20" t="s">
        <v>177</v>
      </c>
      <c r="C13" s="21" t="n">
        <f aca="false">SUM(C5:C12)</f>
        <v>35700</v>
      </c>
      <c r="E13" s="21" t="n">
        <f aca="false">SUM(E5:E12)</f>
        <v>570</v>
      </c>
      <c r="F13" s="21" t="n">
        <f aca="false">SUM(F5:F12)</f>
        <v>150</v>
      </c>
      <c r="H13" s="21" t="n">
        <f aca="false">SUM(H5:H12)</f>
        <v>8500</v>
      </c>
    </row>
    <row r="15" customFormat="false" ht="19.5" hidden="false" customHeight="true" outlineLevel="0" collapsed="false">
      <c r="B15" s="28" t="s">
        <v>178</v>
      </c>
      <c r="C15" s="28"/>
      <c r="D15" s="28"/>
      <c r="E15" s="28"/>
      <c r="F15" s="28"/>
      <c r="G15" s="28"/>
    </row>
    <row r="16" customFormat="false" ht="16.5" hidden="false" customHeight="true" outlineLevel="0" collapsed="false">
      <c r="B16" s="17" t="s">
        <v>179</v>
      </c>
      <c r="C16" s="19" t="n">
        <f aca="false">C13</f>
        <v>35700</v>
      </c>
    </row>
    <row r="17" customFormat="false" ht="16.5" hidden="false" customHeight="true" outlineLevel="0" collapsed="false">
      <c r="B17" s="17" t="s">
        <v>180</v>
      </c>
      <c r="C17" s="19" t="n">
        <f aca="false">E13</f>
        <v>570</v>
      </c>
    </row>
    <row r="18" customFormat="false" ht="16.5" hidden="false" customHeight="true" outlineLevel="0" collapsed="false">
      <c r="B18" s="17" t="s">
        <v>181</v>
      </c>
      <c r="C18" s="19" t="n">
        <f aca="false">F13</f>
        <v>150</v>
      </c>
    </row>
    <row r="19" customFormat="false" ht="16.5" hidden="false" customHeight="true" outlineLevel="0" collapsed="false">
      <c r="B19" s="17" t="s">
        <v>182</v>
      </c>
      <c r="C19" s="19" t="n">
        <f aca="false">H13</f>
        <v>8500</v>
      </c>
    </row>
    <row r="21" customFormat="false" ht="51.75" hidden="false" customHeight="true" outlineLevel="0" collapsed="false">
      <c r="B21" s="14" t="s">
        <v>183</v>
      </c>
      <c r="C21" s="14"/>
      <c r="D21" s="14"/>
      <c r="E21" s="14"/>
      <c r="F21" s="14"/>
      <c r="G21" s="14"/>
      <c r="H21" s="14"/>
    </row>
  </sheetData>
  <mergeCells count="3">
    <mergeCell ref="B2:G2"/>
    <mergeCell ref="B15:G15"/>
    <mergeCell ref="B21:H21"/>
  </mergeCells>
  <printOptions headings="false" gridLines="false" gridLinesSet="true" horizontalCentered="false" verticalCentered="false"/>
  <pageMargins left="0.75" right="0.75" top="1" bottom="1"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B1:E38"/>
  <sheetViews>
    <sheetView showFormulas="false" showGridLines="fals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8.6796875" defaultRowHeight="15" zeroHeight="false" outlineLevelRow="0" outlineLevelCol="0"/>
  <cols>
    <col collapsed="false" customWidth="true" hidden="false" outlineLevel="0" max="1" min="1" style="1" width="2"/>
    <col collapsed="false" customWidth="true" hidden="false" outlineLevel="0" max="2" min="2" style="1" width="34"/>
    <col collapsed="false" customWidth="true" hidden="false" outlineLevel="0" max="5" min="3" style="1" width="18"/>
    <col collapsed="false" customWidth="true" hidden="false" outlineLevel="0" max="6" min="6" style="1" width="2"/>
  </cols>
  <sheetData>
    <row r="1" customFormat="false" ht="7.5" hidden="false" customHeight="true" outlineLevel="0" collapsed="false"/>
    <row r="2" customFormat="false" ht="27.75" hidden="false" customHeight="true" outlineLevel="0" collapsed="false">
      <c r="B2" s="11" t="s">
        <v>184</v>
      </c>
      <c r="C2" s="11"/>
      <c r="D2" s="11"/>
    </row>
    <row r="4" customFormat="false" ht="19.5" hidden="false" customHeight="true" outlineLevel="0" collapsed="false">
      <c r="B4" s="15" t="s">
        <v>185</v>
      </c>
      <c r="C4" s="15" t="s">
        <v>186</v>
      </c>
      <c r="D4" s="15" t="s">
        <v>187</v>
      </c>
      <c r="E4" s="15" t="s">
        <v>188</v>
      </c>
    </row>
    <row r="5" customFormat="false" ht="21.75" hidden="false" customHeight="true" outlineLevel="0" collapsed="false">
      <c r="B5" s="16" t="s">
        <v>189</v>
      </c>
      <c r="C5" s="16"/>
      <c r="D5" s="16"/>
    </row>
    <row r="6" customFormat="false" ht="18" hidden="false" customHeight="true" outlineLevel="0" collapsed="false">
      <c r="B6" s="17" t="s">
        <v>190</v>
      </c>
      <c r="C6" s="58" t="n">
        <v>7000</v>
      </c>
      <c r="D6" s="18" t="n">
        <v>0</v>
      </c>
      <c r="E6" s="59"/>
    </row>
    <row r="7" customFormat="false" ht="18" hidden="false" customHeight="true" outlineLevel="0" collapsed="false">
      <c r="B7" s="17" t="s">
        <v>191</v>
      </c>
      <c r="C7" s="60" t="s">
        <v>192</v>
      </c>
      <c r="D7" s="18" t="n">
        <v>95000</v>
      </c>
      <c r="E7" s="59"/>
    </row>
    <row r="8" customFormat="false" ht="18" hidden="false" customHeight="true" outlineLevel="0" collapsed="false">
      <c r="B8" s="17" t="s">
        <v>193</v>
      </c>
      <c r="C8" s="60" t="s">
        <v>192</v>
      </c>
      <c r="D8" s="18" t="n">
        <v>0</v>
      </c>
      <c r="E8" s="59"/>
    </row>
    <row r="9" customFormat="false" ht="18" hidden="false" customHeight="true" outlineLevel="0" collapsed="false">
      <c r="B9" s="17" t="s">
        <v>194</v>
      </c>
      <c r="C9" s="60" t="s">
        <v>192</v>
      </c>
      <c r="D9" s="18" t="n">
        <v>0</v>
      </c>
      <c r="E9" s="59"/>
    </row>
    <row r="10" customFormat="false" ht="18" hidden="false" customHeight="true" outlineLevel="0" collapsed="false">
      <c r="B10" s="17" t="s">
        <v>195</v>
      </c>
      <c r="C10" s="60" t="s">
        <v>192</v>
      </c>
      <c r="D10" s="18" t="n">
        <v>0</v>
      </c>
      <c r="E10" s="59"/>
    </row>
    <row r="11" customFormat="false" ht="18" hidden="false" customHeight="true" outlineLevel="0" collapsed="false">
      <c r="B11" s="17" t="s">
        <v>196</v>
      </c>
      <c r="C11" s="33" t="s">
        <v>197</v>
      </c>
      <c r="D11" s="61" t="n">
        <f aca="false">MAX(0,D7-D8+D9)</f>
        <v>95000</v>
      </c>
      <c r="E11" s="62" t="str">
        <f aca="false">IF(D11&lt;=0,"✅ Fully maxed!",IF(D11&lt;7000,"🟡 Almost maxed","⚠️ Room available: "&amp;TEXT(D11,"$#,##0")))</f>
        <v>⚠️ Room available: $95,000</v>
      </c>
    </row>
    <row r="12" customFormat="false" ht="18" hidden="false" customHeight="true" outlineLevel="0" collapsed="false">
      <c r="B12" s="17" t="s">
        <v>198</v>
      </c>
      <c r="C12" s="33" t="s">
        <v>197</v>
      </c>
      <c r="D12" s="61" t="n">
        <f aca="false">IFERROR(ROUNDUP(MIN(D6,D11)/12,0),0)</f>
        <v>0</v>
      </c>
    </row>
    <row r="14" customFormat="false" ht="21.75" hidden="false" customHeight="true" outlineLevel="0" collapsed="false">
      <c r="B14" s="23" t="s">
        <v>199</v>
      </c>
      <c r="C14" s="23"/>
      <c r="D14" s="23"/>
    </row>
    <row r="15" customFormat="false" ht="18" hidden="false" customHeight="true" outlineLevel="0" collapsed="false">
      <c r="B15" s="17" t="s">
        <v>200</v>
      </c>
      <c r="C15" s="58" t="n">
        <v>32490</v>
      </c>
      <c r="D15" s="18" t="n">
        <v>0</v>
      </c>
      <c r="E15" s="59"/>
    </row>
    <row r="16" customFormat="false" ht="18" hidden="false" customHeight="true" outlineLevel="0" collapsed="false">
      <c r="B16" s="17" t="s">
        <v>201</v>
      </c>
      <c r="C16" s="60" t="s">
        <v>192</v>
      </c>
      <c r="D16" s="18" t="n">
        <v>0</v>
      </c>
      <c r="E16" s="59"/>
    </row>
    <row r="17" customFormat="false" ht="18" hidden="false" customHeight="true" outlineLevel="0" collapsed="false">
      <c r="B17" s="17" t="s">
        <v>202</v>
      </c>
      <c r="C17" s="60" t="s">
        <v>192</v>
      </c>
      <c r="D17" s="18" t="n">
        <v>0</v>
      </c>
      <c r="E17" s="59"/>
    </row>
    <row r="18" customFormat="false" ht="18" hidden="false" customHeight="true" outlineLevel="0" collapsed="false">
      <c r="B18" s="17" t="s">
        <v>203</v>
      </c>
      <c r="C18" s="60" t="s">
        <v>192</v>
      </c>
      <c r="D18" s="18" t="n">
        <v>0</v>
      </c>
      <c r="E18" s="59"/>
    </row>
    <row r="19" customFormat="false" ht="18" hidden="false" customHeight="true" outlineLevel="0" collapsed="false">
      <c r="B19" s="17" t="s">
        <v>204</v>
      </c>
      <c r="C19" s="60" t="s">
        <v>192</v>
      </c>
      <c r="D19" s="18" t="n">
        <v>0</v>
      </c>
      <c r="E19" s="59"/>
    </row>
    <row r="20" customFormat="false" ht="18" hidden="false" customHeight="true" outlineLevel="0" collapsed="false">
      <c r="B20" s="17" t="s">
        <v>205</v>
      </c>
      <c r="C20" s="60" t="s">
        <v>192</v>
      </c>
      <c r="D20" s="63" t="s">
        <v>206</v>
      </c>
      <c r="E20" s="59"/>
    </row>
    <row r="21" customFormat="false" ht="18" hidden="false" customHeight="true" outlineLevel="0" collapsed="false">
      <c r="B21" s="17" t="s">
        <v>207</v>
      </c>
      <c r="C21" s="60" t="s">
        <v>192</v>
      </c>
      <c r="D21" s="64" t="s">
        <v>208</v>
      </c>
      <c r="E21" s="59"/>
    </row>
    <row r="23" customFormat="false" ht="21.75" hidden="false" customHeight="true" outlineLevel="0" collapsed="false">
      <c r="B23" s="27" t="s">
        <v>209</v>
      </c>
      <c r="C23" s="27"/>
      <c r="D23" s="27"/>
    </row>
    <row r="24" customFormat="false" ht="18" hidden="false" customHeight="true" outlineLevel="0" collapsed="false">
      <c r="B24" s="17" t="s">
        <v>210</v>
      </c>
      <c r="C24" s="58" t="n">
        <v>8000</v>
      </c>
      <c r="D24" s="18" t="n">
        <v>0</v>
      </c>
      <c r="E24" s="59"/>
    </row>
    <row r="25" customFormat="false" ht="18" hidden="false" customHeight="true" outlineLevel="0" collapsed="false">
      <c r="B25" s="17" t="s">
        <v>211</v>
      </c>
      <c r="C25" s="58" t="n">
        <v>40000</v>
      </c>
      <c r="D25" s="18" t="n">
        <v>0</v>
      </c>
      <c r="E25" s="59"/>
    </row>
    <row r="26" customFormat="false" ht="18" hidden="false" customHeight="true" outlineLevel="0" collapsed="false">
      <c r="B26" s="17" t="s">
        <v>202</v>
      </c>
      <c r="C26" s="60" t="s">
        <v>192</v>
      </c>
      <c r="D26" s="18" t="n">
        <v>0</v>
      </c>
      <c r="E26" s="59"/>
    </row>
    <row r="27" customFormat="false" ht="18" hidden="false" customHeight="true" outlineLevel="0" collapsed="false">
      <c r="B27" s="17" t="s">
        <v>212</v>
      </c>
      <c r="C27" s="60" t="s">
        <v>192</v>
      </c>
      <c r="D27" s="18" t="n">
        <v>0</v>
      </c>
      <c r="E27" s="59"/>
    </row>
    <row r="28" customFormat="false" ht="18" hidden="false" customHeight="true" outlineLevel="0" collapsed="false">
      <c r="B28" s="17" t="s">
        <v>213</v>
      </c>
      <c r="C28" s="60" t="s">
        <v>192</v>
      </c>
      <c r="D28" s="61" t="n">
        <f aca="false">MAX(0,40000-D27)</f>
        <v>40000</v>
      </c>
      <c r="E28" s="59"/>
    </row>
    <row r="29" customFormat="false" ht="18" hidden="false" customHeight="true" outlineLevel="0" collapsed="false">
      <c r="B29" s="17" t="s">
        <v>214</v>
      </c>
      <c r="C29" s="60" t="s">
        <v>192</v>
      </c>
      <c r="D29" s="18" t="n">
        <v>0</v>
      </c>
      <c r="E29" s="59"/>
    </row>
    <row r="30" customFormat="false" ht="18" hidden="false" customHeight="true" outlineLevel="0" collapsed="false">
      <c r="B30" s="17" t="s">
        <v>215</v>
      </c>
      <c r="C30" s="60" t="s">
        <v>192</v>
      </c>
      <c r="D30" s="63" t="s">
        <v>216</v>
      </c>
      <c r="E30" s="59"/>
    </row>
    <row r="32" customFormat="false" ht="19.5" hidden="false" customHeight="true" outlineLevel="0" collapsed="false">
      <c r="B32" s="28" t="s">
        <v>217</v>
      </c>
      <c r="C32" s="28"/>
      <c r="D32" s="28"/>
    </row>
    <row r="33" customFormat="false" ht="18" hidden="false" customHeight="true" outlineLevel="0" collapsed="false">
      <c r="B33" s="17" t="s">
        <v>218</v>
      </c>
      <c r="C33" s="65" t="s">
        <v>219</v>
      </c>
      <c r="D33" s="64" t="s">
        <v>220</v>
      </c>
      <c r="E33" s="64"/>
    </row>
    <row r="34" customFormat="false" ht="18" hidden="false" customHeight="true" outlineLevel="0" collapsed="false">
      <c r="B34" s="17" t="s">
        <v>221</v>
      </c>
      <c r="C34" s="65" t="s">
        <v>222</v>
      </c>
      <c r="D34" s="64" t="s">
        <v>223</v>
      </c>
      <c r="E34" s="64"/>
    </row>
    <row r="35" customFormat="false" ht="18" hidden="false" customHeight="true" outlineLevel="0" collapsed="false">
      <c r="B35" s="17" t="s">
        <v>224</v>
      </c>
      <c r="C35" s="65" t="s">
        <v>222</v>
      </c>
      <c r="D35" s="64" t="s">
        <v>225</v>
      </c>
      <c r="E35" s="64"/>
    </row>
    <row r="36" customFormat="false" ht="18" hidden="false" customHeight="true" outlineLevel="0" collapsed="false">
      <c r="B36" s="17" t="s">
        <v>226</v>
      </c>
      <c r="C36" s="65" t="s">
        <v>227</v>
      </c>
      <c r="D36" s="64" t="s">
        <v>228</v>
      </c>
      <c r="E36" s="64"/>
    </row>
    <row r="37" customFormat="false" ht="18" hidden="false" customHeight="true" outlineLevel="0" collapsed="false">
      <c r="B37" s="17" t="s">
        <v>229</v>
      </c>
      <c r="C37" s="65" t="s">
        <v>230</v>
      </c>
      <c r="D37" s="64" t="s">
        <v>231</v>
      </c>
      <c r="E37" s="64"/>
    </row>
    <row r="38" customFormat="false" ht="18" hidden="false" customHeight="true" outlineLevel="0" collapsed="false">
      <c r="B38" s="17" t="s">
        <v>232</v>
      </c>
      <c r="C38" s="65" t="s">
        <v>233</v>
      </c>
      <c r="D38" s="64" t="s">
        <v>234</v>
      </c>
      <c r="E38" s="64"/>
    </row>
  </sheetData>
  <mergeCells count="11">
    <mergeCell ref="B2:D2"/>
    <mergeCell ref="B5:D5"/>
    <mergeCell ref="B14:D14"/>
    <mergeCell ref="B23:D23"/>
    <mergeCell ref="B32:D32"/>
    <mergeCell ref="D33:E33"/>
    <mergeCell ref="D34:E34"/>
    <mergeCell ref="D35:E35"/>
    <mergeCell ref="D36:E36"/>
    <mergeCell ref="D37:E37"/>
    <mergeCell ref="D38:E38"/>
  </mergeCells>
  <printOptions headings="false" gridLines="false" gridLinesSet="true" horizontalCentered="false" verticalCentered="false"/>
  <pageMargins left="0.75" right="0.75" top="1" bottom="1"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B1:G19"/>
  <sheetViews>
    <sheetView showFormulas="false" showGridLines="fals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8.6796875" defaultRowHeight="15" zeroHeight="false" outlineLevelRow="0" outlineLevelCol="0"/>
  <cols>
    <col collapsed="false" customWidth="true" hidden="false" outlineLevel="0" max="1" min="1" style="1" width="2"/>
    <col collapsed="false" customWidth="true" hidden="false" outlineLevel="0" max="2" min="2" style="1" width="24"/>
    <col collapsed="false" customWidth="true" hidden="false" outlineLevel="0" max="5" min="3" style="1" width="16"/>
    <col collapsed="false" customWidth="true" hidden="false" outlineLevel="0" max="7" min="6" style="1" width="14"/>
    <col collapsed="false" customWidth="true" hidden="false" outlineLevel="0" max="8" min="8" style="1" width="2"/>
  </cols>
  <sheetData>
    <row r="1" customFormat="false" ht="7.5" hidden="false" customHeight="true" outlineLevel="0" collapsed="false"/>
    <row r="2" customFormat="false" ht="27.75" hidden="false" customHeight="true" outlineLevel="0" collapsed="false">
      <c r="B2" s="11" t="s">
        <v>235</v>
      </c>
      <c r="C2" s="11"/>
      <c r="D2" s="11"/>
      <c r="E2" s="11"/>
      <c r="F2" s="11"/>
    </row>
    <row r="3" customFormat="false" ht="7.5" hidden="false" customHeight="true" outlineLevel="0" collapsed="false"/>
    <row r="4" customFormat="false" ht="27.75" hidden="false" customHeight="true" outlineLevel="0" collapsed="false">
      <c r="B4" s="55" t="s">
        <v>236</v>
      </c>
      <c r="C4" s="55" t="s">
        <v>237</v>
      </c>
      <c r="D4" s="55" t="s">
        <v>238</v>
      </c>
      <c r="E4" s="55" t="s">
        <v>239</v>
      </c>
      <c r="F4" s="55" t="s">
        <v>240</v>
      </c>
      <c r="G4" s="55" t="s">
        <v>241</v>
      </c>
    </row>
    <row r="5" customFormat="false" ht="24" hidden="false" customHeight="true" outlineLevel="0" collapsed="false">
      <c r="B5" s="17" t="s">
        <v>242</v>
      </c>
      <c r="C5" s="18" t="n">
        <v>15000</v>
      </c>
      <c r="D5" s="18" t="n">
        <v>2500</v>
      </c>
      <c r="E5" s="66" t="s">
        <v>243</v>
      </c>
      <c r="F5" s="67" t="n">
        <f aca="false">IF(C5&lt;=D5,"✅ Goal met!",IFERROR(ROUNDUP((C5-D5)/MAX(1,12),0),"Enter date"))</f>
        <v>1042</v>
      </c>
      <c r="G5" s="68" t="n">
        <f aca="false">IF(C5=0,0,MIN(1,D5/C5))</f>
        <v>0.166666666666667</v>
      </c>
    </row>
    <row r="6" customFormat="false" ht="24" hidden="false" customHeight="true" outlineLevel="0" collapsed="false">
      <c r="B6" s="17" t="s">
        <v>244</v>
      </c>
      <c r="C6" s="18" t="n">
        <v>80000</v>
      </c>
      <c r="D6" s="18" t="n">
        <v>12000</v>
      </c>
      <c r="E6" s="66" t="s">
        <v>245</v>
      </c>
      <c r="F6" s="67" t="n">
        <f aca="false">IF(C6&lt;=D6,"✅ Goal met!",IFERROR(ROUNDUP((C6-D6)/MAX(1,12),0),"Enter date"))</f>
        <v>5667</v>
      </c>
      <c r="G6" s="68" t="n">
        <f aca="false">IF(C6=0,0,MIN(1,D6/C6))</f>
        <v>0.15</v>
      </c>
    </row>
    <row r="7" customFormat="false" ht="24" hidden="false" customHeight="true" outlineLevel="0" collapsed="false">
      <c r="B7" s="17" t="s">
        <v>246</v>
      </c>
      <c r="C7" s="18" t="n">
        <v>20000</v>
      </c>
      <c r="D7" s="18" t="n">
        <v>3000</v>
      </c>
      <c r="E7" s="66" t="s">
        <v>247</v>
      </c>
      <c r="F7" s="67" t="n">
        <f aca="false">IF(C7&lt;=D7,"✅ Goal met!",IFERROR(ROUNDUP((C7-D7)/MAX(1,12),0),"Enter date"))</f>
        <v>1417</v>
      </c>
      <c r="G7" s="68" t="n">
        <f aca="false">IF(C7=0,0,MIN(1,D7/C7))</f>
        <v>0.15</v>
      </c>
    </row>
    <row r="8" customFormat="false" ht="24" hidden="false" customHeight="true" outlineLevel="0" collapsed="false">
      <c r="B8" s="17" t="s">
        <v>248</v>
      </c>
      <c r="C8" s="18" t="n">
        <v>4000</v>
      </c>
      <c r="D8" s="18" t="n">
        <v>800</v>
      </c>
      <c r="E8" s="66" t="s">
        <v>249</v>
      </c>
      <c r="F8" s="67" t="n">
        <f aca="false">IF(C8&lt;=D8,"✅ Goal met!",IFERROR(ROUNDUP((C8-D8)/MAX(1,12),0),"Enter date"))</f>
        <v>267</v>
      </c>
      <c r="G8" s="68" t="n">
        <f aca="false">IF(C8=0,0,MIN(1,D8/C8))</f>
        <v>0.2</v>
      </c>
    </row>
    <row r="9" customFormat="false" ht="24" hidden="false" customHeight="true" outlineLevel="0" collapsed="false">
      <c r="B9" s="17" t="s">
        <v>250</v>
      </c>
      <c r="C9" s="18" t="n">
        <v>12000</v>
      </c>
      <c r="D9" s="18" t="n">
        <v>0</v>
      </c>
      <c r="E9" s="66" t="s">
        <v>251</v>
      </c>
      <c r="F9" s="67" t="n">
        <f aca="false">IF(C9&lt;=D9,"✅ Goal met!",IFERROR(ROUNDUP((C9-D9)/MAX(1,12),0),"Enter date"))</f>
        <v>1000</v>
      </c>
      <c r="G9" s="68" t="n">
        <f aca="false">IF(C9=0,0,MIN(1,D9/C9))</f>
        <v>0</v>
      </c>
    </row>
    <row r="10" customFormat="false" ht="24" hidden="false" customHeight="true" outlineLevel="0" collapsed="false">
      <c r="B10" s="17" t="s">
        <v>252</v>
      </c>
      <c r="C10" s="18" t="n">
        <v>5000</v>
      </c>
      <c r="D10" s="18" t="n">
        <v>500</v>
      </c>
      <c r="E10" s="66" t="s">
        <v>253</v>
      </c>
      <c r="F10" s="67" t="n">
        <f aca="false">IF(C10&lt;=D10,"✅ Goal met!",IFERROR(ROUNDUP((C10-D10)/MAX(1,12),0),"Enter date"))</f>
        <v>375</v>
      </c>
      <c r="G10" s="68" t="n">
        <f aca="false">IF(C10=0,0,MIN(1,D10/C10))</f>
        <v>0.1</v>
      </c>
    </row>
    <row r="12" customFormat="false" ht="19.5" hidden="false" customHeight="true" outlineLevel="0" collapsed="false">
      <c r="B12" s="28" t="s">
        <v>254</v>
      </c>
      <c r="C12" s="28"/>
      <c r="D12" s="28"/>
      <c r="E12" s="28"/>
      <c r="F12" s="28"/>
    </row>
    <row r="13" customFormat="false" ht="18" hidden="false" customHeight="true" outlineLevel="0" collapsed="false">
      <c r="B13" s="17" t="s">
        <v>255</v>
      </c>
      <c r="C13" s="19" t="n">
        <f aca="false">SUM(C5:C10)</f>
        <v>136000</v>
      </c>
    </row>
    <row r="14" customFormat="false" ht="18" hidden="false" customHeight="true" outlineLevel="0" collapsed="false">
      <c r="B14" s="17" t="s">
        <v>256</v>
      </c>
      <c r="C14" s="19" t="n">
        <f aca="false">SUM(D5:D10)</f>
        <v>18800</v>
      </c>
    </row>
    <row r="15" customFormat="false" ht="18" hidden="false" customHeight="true" outlineLevel="0" collapsed="false">
      <c r="B15" s="17" t="s">
        <v>257</v>
      </c>
      <c r="C15" s="19" t="n">
        <f aca="false">C13-C14</f>
        <v>117200</v>
      </c>
    </row>
    <row r="16" customFormat="false" ht="18" hidden="false" customHeight="true" outlineLevel="0" collapsed="false">
      <c r="B16" s="17" t="s">
        <v>258</v>
      </c>
      <c r="C16" s="19" t="n">
        <f aca="false">SUM(F5:F10)</f>
        <v>9768</v>
      </c>
    </row>
    <row r="17" customFormat="false" ht="18" hidden="false" customHeight="true" outlineLevel="0" collapsed="false">
      <c r="B17" s="17" t="s">
        <v>259</v>
      </c>
      <c r="C17" s="69" t="n">
        <f aca="false">IFERROR(D14/C14,0)</f>
        <v>0</v>
      </c>
    </row>
    <row r="19" customFormat="false" ht="39.75" hidden="false" customHeight="true" outlineLevel="0" collapsed="false">
      <c r="B19" s="14" t="s">
        <v>260</v>
      </c>
      <c r="C19" s="14"/>
      <c r="D19" s="14"/>
      <c r="E19" s="14"/>
      <c r="F19" s="14"/>
    </row>
  </sheetData>
  <mergeCells count="3">
    <mergeCell ref="B2:F2"/>
    <mergeCell ref="B12:F12"/>
    <mergeCell ref="B19:F19"/>
  </mergeCells>
  <printOptions headings="false" gridLines="false" gridLinesSet="true" horizontalCentered="false" verticalCentered="false"/>
  <pageMargins left="0.75" right="0.75" top="1" bottom="1"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B1:D53"/>
  <sheetViews>
    <sheetView showFormulas="false" showGridLines="fals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8.6796875" defaultRowHeight="15" zeroHeight="false" outlineLevelRow="0" outlineLevelCol="0"/>
  <cols>
    <col collapsed="false" customWidth="true" hidden="false" outlineLevel="0" max="1" min="1" style="1" width="2"/>
    <col collapsed="false" customWidth="true" hidden="false" outlineLevel="0" max="2" min="2" style="1" width="32"/>
    <col collapsed="false" customWidth="true" hidden="false" outlineLevel="0" max="4" min="3" style="1" width="18"/>
    <col collapsed="false" customWidth="true" hidden="false" outlineLevel="0" max="5" min="5" style="1" width="2"/>
  </cols>
  <sheetData>
    <row r="1" customFormat="false" ht="7.5" hidden="false" customHeight="true" outlineLevel="0" collapsed="false"/>
    <row r="2" customFormat="false" ht="27.75" hidden="false" customHeight="true" outlineLevel="0" collapsed="false">
      <c r="B2" s="11" t="s">
        <v>261</v>
      </c>
      <c r="C2" s="11"/>
    </row>
    <row r="3" customFormat="false" ht="7.5" hidden="false" customHeight="true" outlineLevel="0" collapsed="false"/>
    <row r="4" customFormat="false" ht="19.5" hidden="false" customHeight="true" outlineLevel="0" collapsed="false">
      <c r="B4" s="15" t="s">
        <v>46</v>
      </c>
      <c r="C4" s="15" t="s">
        <v>262</v>
      </c>
      <c r="D4" s="15" t="s">
        <v>263</v>
      </c>
    </row>
    <row r="5" customFormat="false" ht="19.5" hidden="false" customHeight="true" outlineLevel="0" collapsed="false">
      <c r="B5" s="27" t="s">
        <v>264</v>
      </c>
      <c r="C5" s="27"/>
    </row>
    <row r="6" customFormat="false" ht="18" hidden="false" customHeight="true" outlineLevel="0" collapsed="false">
      <c r="B6" s="20" t="s">
        <v>265</v>
      </c>
      <c r="C6" s="70"/>
      <c r="D6" s="70"/>
    </row>
    <row r="7" customFormat="false" ht="18" hidden="false" customHeight="true" outlineLevel="0" collapsed="false">
      <c r="B7" s="17" t="s">
        <v>266</v>
      </c>
      <c r="C7" s="18" t="n">
        <v>3000</v>
      </c>
      <c r="D7" s="71" t="s">
        <v>267</v>
      </c>
    </row>
    <row r="8" customFormat="false" ht="18" hidden="false" customHeight="true" outlineLevel="0" collapsed="false">
      <c r="B8" s="17" t="s">
        <v>268</v>
      </c>
      <c r="C8" s="18" t="n">
        <v>8000</v>
      </c>
      <c r="D8" s="71" t="s">
        <v>269</v>
      </c>
    </row>
    <row r="9" customFormat="false" ht="18" hidden="false" customHeight="true" outlineLevel="0" collapsed="false">
      <c r="B9" s="17" t="s">
        <v>270</v>
      </c>
      <c r="C9" s="18" t="n">
        <v>200</v>
      </c>
      <c r="D9" s="71"/>
    </row>
    <row r="10" customFormat="false" ht="18" hidden="false" customHeight="true" outlineLevel="0" collapsed="false">
      <c r="B10" s="20" t="s">
        <v>271</v>
      </c>
      <c r="C10" s="70"/>
      <c r="D10" s="70"/>
    </row>
    <row r="11" customFormat="false" ht="18" hidden="false" customHeight="true" outlineLevel="0" collapsed="false">
      <c r="B11" s="17" t="s">
        <v>272</v>
      </c>
      <c r="C11" s="18" t="n">
        <v>18000</v>
      </c>
      <c r="D11" s="71" t="s">
        <v>273</v>
      </c>
    </row>
    <row r="12" customFormat="false" ht="18" hidden="false" customHeight="true" outlineLevel="0" collapsed="false">
      <c r="B12" s="17" t="s">
        <v>274</v>
      </c>
      <c r="C12" s="18" t="n">
        <v>35000</v>
      </c>
      <c r="D12" s="71" t="s">
        <v>273</v>
      </c>
    </row>
    <row r="13" customFormat="false" ht="18" hidden="false" customHeight="true" outlineLevel="0" collapsed="false">
      <c r="B13" s="17" t="s">
        <v>275</v>
      </c>
      <c r="C13" s="18" t="n">
        <v>0</v>
      </c>
      <c r="D13" s="71" t="s">
        <v>276</v>
      </c>
    </row>
    <row r="14" customFormat="false" ht="18" hidden="false" customHeight="true" outlineLevel="0" collapsed="false">
      <c r="B14" s="17" t="s">
        <v>277</v>
      </c>
      <c r="C14" s="18" t="n">
        <v>0</v>
      </c>
      <c r="D14" s="71" t="s">
        <v>276</v>
      </c>
    </row>
    <row r="15" customFormat="false" ht="18" hidden="false" customHeight="true" outlineLevel="0" collapsed="false">
      <c r="B15" s="17" t="s">
        <v>278</v>
      </c>
      <c r="C15" s="18" t="n">
        <v>0</v>
      </c>
      <c r="D15" s="71" t="s">
        <v>279</v>
      </c>
    </row>
    <row r="16" customFormat="false" ht="18" hidden="false" customHeight="true" outlineLevel="0" collapsed="false">
      <c r="B16" s="20" t="s">
        <v>280</v>
      </c>
      <c r="C16" s="70"/>
      <c r="D16" s="70"/>
    </row>
    <row r="17" customFormat="false" ht="18" hidden="false" customHeight="true" outlineLevel="0" collapsed="false">
      <c r="B17" s="17" t="s">
        <v>281</v>
      </c>
      <c r="C17" s="18" t="n">
        <v>0</v>
      </c>
      <c r="D17" s="71" t="s">
        <v>282</v>
      </c>
    </row>
    <row r="18" customFormat="false" ht="18" hidden="false" customHeight="true" outlineLevel="0" collapsed="false">
      <c r="B18" s="17" t="s">
        <v>283</v>
      </c>
      <c r="C18" s="18" t="n">
        <v>0</v>
      </c>
      <c r="D18" s="71" t="s">
        <v>284</v>
      </c>
    </row>
    <row r="19" customFormat="false" ht="18" hidden="false" customHeight="true" outlineLevel="0" collapsed="false">
      <c r="B19" s="20" t="s">
        <v>285</v>
      </c>
      <c r="C19" s="70"/>
      <c r="D19" s="70"/>
    </row>
    <row r="20" customFormat="false" ht="18" hidden="false" customHeight="true" outlineLevel="0" collapsed="false">
      <c r="B20" s="17" t="s">
        <v>286</v>
      </c>
      <c r="C20" s="18" t="n">
        <v>0</v>
      </c>
      <c r="D20" s="71" t="s">
        <v>287</v>
      </c>
    </row>
    <row r="21" customFormat="false" ht="18" hidden="false" customHeight="true" outlineLevel="0" collapsed="false">
      <c r="B21" s="17" t="s">
        <v>288</v>
      </c>
      <c r="C21" s="18" t="n">
        <v>0</v>
      </c>
      <c r="D21" s="71" t="s">
        <v>287</v>
      </c>
    </row>
    <row r="22" customFormat="false" ht="18" hidden="false" customHeight="true" outlineLevel="0" collapsed="false">
      <c r="B22" s="20" t="s">
        <v>289</v>
      </c>
      <c r="C22" s="70"/>
      <c r="D22" s="70"/>
    </row>
    <row r="23" customFormat="false" ht="18" hidden="false" customHeight="true" outlineLevel="0" collapsed="false">
      <c r="B23" s="17" t="s">
        <v>290</v>
      </c>
      <c r="C23" s="18" t="n">
        <v>15000</v>
      </c>
      <c r="D23" s="71" t="s">
        <v>291</v>
      </c>
    </row>
    <row r="24" customFormat="false" ht="18" hidden="false" customHeight="true" outlineLevel="0" collapsed="false">
      <c r="B24" s="17" t="s">
        <v>292</v>
      </c>
      <c r="C24" s="18" t="n">
        <v>0</v>
      </c>
      <c r="D24" s="71" t="s">
        <v>293</v>
      </c>
    </row>
    <row r="25" customFormat="false" ht="21.75" hidden="false" customHeight="true" outlineLevel="0" collapsed="false">
      <c r="B25" s="20" t="s">
        <v>294</v>
      </c>
      <c r="C25" s="72" t="n">
        <f aca="false">SUM(C7:C24)</f>
        <v>79200</v>
      </c>
      <c r="D25" s="73"/>
    </row>
    <row r="27" customFormat="false" ht="19.5" hidden="false" customHeight="true" outlineLevel="0" collapsed="false">
      <c r="B27" s="74" t="s">
        <v>295</v>
      </c>
      <c r="C27" s="74"/>
    </row>
    <row r="28" customFormat="false" ht="18" hidden="false" customHeight="true" outlineLevel="0" collapsed="false">
      <c r="B28" s="20" t="s">
        <v>296</v>
      </c>
      <c r="C28" s="70"/>
      <c r="D28" s="70"/>
    </row>
    <row r="29" customFormat="false" ht="18" hidden="false" customHeight="true" outlineLevel="0" collapsed="false">
      <c r="B29" s="17" t="s">
        <v>297</v>
      </c>
      <c r="C29" s="18" t="n">
        <v>4500</v>
      </c>
      <c r="D29" s="71" t="s">
        <v>298</v>
      </c>
    </row>
    <row r="30" customFormat="false" ht="18" hidden="false" customHeight="true" outlineLevel="0" collapsed="false">
      <c r="B30" s="17" t="s">
        <v>299</v>
      </c>
      <c r="C30" s="18" t="n">
        <v>0</v>
      </c>
      <c r="D30" s="71"/>
    </row>
    <row r="31" customFormat="false" ht="18" hidden="false" customHeight="true" outlineLevel="0" collapsed="false">
      <c r="B31" s="20" t="s">
        <v>300</v>
      </c>
      <c r="C31" s="70"/>
      <c r="D31" s="70"/>
    </row>
    <row r="32" customFormat="false" ht="18" hidden="false" customHeight="true" outlineLevel="0" collapsed="false">
      <c r="B32" s="17" t="s">
        <v>301</v>
      </c>
      <c r="C32" s="18" t="n">
        <v>12000</v>
      </c>
      <c r="D32" s="71" t="s">
        <v>302</v>
      </c>
    </row>
    <row r="33" customFormat="false" ht="18" hidden="false" customHeight="true" outlineLevel="0" collapsed="false">
      <c r="B33" s="17" t="s">
        <v>303</v>
      </c>
      <c r="C33" s="18" t="n">
        <v>18000</v>
      </c>
      <c r="D33" s="71" t="s">
        <v>302</v>
      </c>
    </row>
    <row r="34" customFormat="false" ht="18" hidden="false" customHeight="true" outlineLevel="0" collapsed="false">
      <c r="B34" s="17" t="s">
        <v>304</v>
      </c>
      <c r="C34" s="18" t="n">
        <v>0</v>
      </c>
      <c r="D34" s="71"/>
    </row>
    <row r="35" customFormat="false" ht="18" hidden="false" customHeight="true" outlineLevel="0" collapsed="false">
      <c r="B35" s="17" t="s">
        <v>305</v>
      </c>
      <c r="C35" s="18" t="n">
        <v>0</v>
      </c>
      <c r="D35" s="71" t="s">
        <v>302</v>
      </c>
    </row>
    <row r="36" customFormat="false" ht="18" hidden="false" customHeight="true" outlineLevel="0" collapsed="false">
      <c r="B36" s="20" t="s">
        <v>306</v>
      </c>
      <c r="C36" s="70"/>
      <c r="D36" s="70"/>
    </row>
    <row r="37" customFormat="false" ht="18" hidden="false" customHeight="true" outlineLevel="0" collapsed="false">
      <c r="B37" s="17" t="s">
        <v>307</v>
      </c>
      <c r="C37" s="18" t="n">
        <v>0</v>
      </c>
      <c r="D37" s="71" t="s">
        <v>308</v>
      </c>
    </row>
    <row r="38" customFormat="false" ht="18" hidden="false" customHeight="true" outlineLevel="0" collapsed="false">
      <c r="B38" s="17" t="s">
        <v>309</v>
      </c>
      <c r="C38" s="18" t="n">
        <v>0</v>
      </c>
      <c r="D38" s="71" t="s">
        <v>310</v>
      </c>
    </row>
    <row r="39" customFormat="false" ht="18" hidden="false" customHeight="true" outlineLevel="0" collapsed="false">
      <c r="B39" s="20" t="s">
        <v>311</v>
      </c>
      <c r="C39" s="70"/>
      <c r="D39" s="70"/>
    </row>
    <row r="40" customFormat="false" ht="18" hidden="false" customHeight="true" outlineLevel="0" collapsed="false">
      <c r="B40" s="17" t="s">
        <v>312</v>
      </c>
      <c r="C40" s="18" t="n">
        <v>0</v>
      </c>
      <c r="D40" s="71"/>
    </row>
    <row r="41" customFormat="false" ht="18" hidden="false" customHeight="true" outlineLevel="0" collapsed="false">
      <c r="B41" s="17" t="s">
        <v>313</v>
      </c>
      <c r="C41" s="18" t="n">
        <v>0</v>
      </c>
      <c r="D41" s="71"/>
    </row>
    <row r="42" customFormat="false" ht="21.75" hidden="false" customHeight="true" outlineLevel="0" collapsed="false">
      <c r="B42" s="20" t="s">
        <v>314</v>
      </c>
      <c r="C42" s="75" t="n">
        <f aca="false">SUM(C29:C41)</f>
        <v>34500</v>
      </c>
      <c r="D42" s="76"/>
    </row>
    <row r="44" customFormat="false" ht="21.75" hidden="false" customHeight="true" outlineLevel="0" collapsed="false">
      <c r="B44" s="28" t="s">
        <v>315</v>
      </c>
      <c r="C44" s="28"/>
    </row>
    <row r="45" customFormat="false" ht="19.5" hidden="false" customHeight="true" outlineLevel="0" collapsed="false">
      <c r="B45" s="17" t="s">
        <v>316</v>
      </c>
      <c r="C45" s="77" t="n">
        <f aca="false">C25</f>
        <v>79200</v>
      </c>
    </row>
    <row r="46" customFormat="false" ht="19.5" hidden="false" customHeight="true" outlineLevel="0" collapsed="false">
      <c r="B46" s="17" t="s">
        <v>317</v>
      </c>
      <c r="C46" s="78" t="n">
        <f aca="false">-1*C42</f>
        <v>-34500</v>
      </c>
    </row>
    <row r="47" customFormat="false" ht="27.75" hidden="false" customHeight="true" outlineLevel="0" collapsed="false">
      <c r="B47" s="17" t="s">
        <v>318</v>
      </c>
      <c r="C47" s="79" t="n">
        <f aca="false">C25-C42</f>
        <v>44700</v>
      </c>
    </row>
    <row r="50" customFormat="false" ht="18" hidden="false" customHeight="true" outlineLevel="0" collapsed="false">
      <c r="B50" s="17" t="s">
        <v>319</v>
      </c>
      <c r="C50" s="80" t="n">
        <f aca="false">IFERROR(C42/C25,0)</f>
        <v>0.435606060606061</v>
      </c>
    </row>
    <row r="51" customFormat="false" ht="18" hidden="false" customHeight="true" outlineLevel="0" collapsed="false">
      <c r="B51" s="17" t="s">
        <v>320</v>
      </c>
      <c r="C51" s="81" t="n">
        <f aca="false">IFERROR(C25/C42,0)</f>
        <v>2.29565217391304</v>
      </c>
    </row>
    <row r="53" customFormat="false" ht="49.5" hidden="false" customHeight="true" outlineLevel="0" collapsed="false">
      <c r="B53" s="14" t="s">
        <v>321</v>
      </c>
      <c r="C53" s="14"/>
      <c r="D53" s="14"/>
    </row>
  </sheetData>
  <mergeCells count="5">
    <mergeCell ref="B2:C2"/>
    <mergeCell ref="B5:C5"/>
    <mergeCell ref="B27:C27"/>
    <mergeCell ref="B44:C44"/>
    <mergeCell ref="B53:D53"/>
  </mergeCells>
  <printOptions headings="false" gridLines="false" gridLinesSet="true" horizontalCentered="false" verticalCentered="false"/>
  <pageMargins left="0.75" right="0.75" top="1" bottom="1"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docProps/app.xml><?xml version="1.0" encoding="utf-8"?>
<Properties xmlns="http://schemas.openxmlformats.org/officeDocument/2006/extended-properties" xmlns:vt="http://schemas.openxmlformats.org/officeDocument/2006/docPropsVTypes">
  <Template/>
  <TotalTime>0</TotalTime>
  <Application>LibreOffice/24.2.7.2$Linux_X86_64 LibreOffice_project/420$Build-2</Application>
  <AppVersion>15.0000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2026-03-21T00:29:24Z</dcterms:created>
  <dc:creator>openpyxl</dc:creator>
  <dc:description/>
  <dc:language>en-US</dc:language>
  <cp:lastModifiedBy/>
  <dcterms:modified xsi:type="dcterms:W3CDTF">2026-03-21T00:30:17Z</dcterms:modified>
  <cp:revision>0</cp:revision>
  <dc:subject/>
  <dc:title/>
</cp:coreProperties>
</file>

<file path=docProps/custom.xml><?xml version="1.0" encoding="utf-8"?>
<Properties xmlns="http://schemas.openxmlformats.org/officeDocument/2006/custom-properties" xmlns:vt="http://schemas.openxmlformats.org/officeDocument/2006/docPropsVTypes"/>
</file>